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a\Downloads\Capstone ICOM5047\2019 Spring Capstone\Updated Rubrics\"/>
    </mc:Choice>
  </mc:AlternateContent>
  <xr:revisionPtr revIDLastSave="0" documentId="8_{E2C95209-2CE4-4BE9-8305-60E9503A57AE}" xr6:coauthVersionLast="40" xr6:coauthVersionMax="40" xr10:uidLastSave="{00000000-0000-0000-0000-000000000000}"/>
  <bookViews>
    <workbookView xWindow="0" yWindow="0" windowWidth="20490" windowHeight="9510" xr2:uid="{00000000-000D-0000-FFFF-FFFF00000000}"/>
  </bookViews>
  <sheets>
    <sheet name="Proposal Presentation" sheetId="1" r:id="rId1"/>
  </sheets>
  <definedNames>
    <definedName name="_xlnm.Print_Titles" localSheetId="0">'Proposal Presentation'!$1:$4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0" i="1"/>
  <c r="D25" i="1"/>
  <c r="D26" i="1"/>
  <c r="D24" i="1"/>
  <c r="D15" i="1"/>
  <c r="D38" i="1" l="1"/>
  <c r="D23" i="1"/>
  <c r="D17" i="1"/>
  <c r="C37" i="1"/>
  <c r="E37" i="1" s="1"/>
  <c r="C36" i="1"/>
  <c r="E36" i="1" s="1"/>
  <c r="C35" i="1"/>
  <c r="E35" i="1" s="1"/>
  <c r="C34" i="1"/>
  <c r="E34" i="1" s="1"/>
  <c r="C33" i="1"/>
  <c r="E33" i="1" s="1"/>
  <c r="C32" i="1"/>
  <c r="C31" i="1"/>
  <c r="E31" i="1" s="1"/>
  <c r="C30" i="1"/>
  <c r="E30" i="1" s="1"/>
  <c r="C26" i="1"/>
  <c r="E26" i="1" s="1"/>
  <c r="C24" i="1"/>
  <c r="C20" i="1"/>
  <c r="E20" i="1" s="1"/>
  <c r="C19" i="1"/>
  <c r="E19" i="1" s="1"/>
  <c r="C18" i="1"/>
  <c r="E18" i="1" s="1"/>
  <c r="C21" i="1"/>
  <c r="E21" i="1" s="1"/>
  <c r="C25" i="1"/>
  <c r="E25" i="1" s="1"/>
  <c r="C16" i="1"/>
  <c r="E16" i="1" s="1"/>
  <c r="D27" i="1" l="1"/>
  <c r="D42" i="1" s="1"/>
  <c r="C23" i="1"/>
  <c r="C17" i="1"/>
  <c r="C15" i="1" s="1"/>
  <c r="C38" i="1"/>
  <c r="E17" i="1"/>
  <c r="E32" i="1"/>
  <c r="E38" i="1" s="1"/>
  <c r="E24" i="1"/>
  <c r="E23" i="1" s="1"/>
  <c r="E15" i="1" s="1"/>
  <c r="C27" i="1" l="1"/>
  <c r="E27" i="1"/>
  <c r="E42" i="1" s="1"/>
</calcChain>
</file>

<file path=xl/sharedStrings.xml><?xml version="1.0" encoding="utf-8"?>
<sst xmlns="http://schemas.openxmlformats.org/spreadsheetml/2006/main" count="51" uniqueCount="51">
  <si>
    <t>University of Puerto Rico - Mayagüez Campus</t>
  </si>
  <si>
    <t>School of Engineering</t>
  </si>
  <si>
    <t>Department of Electrical and Computer Engineering</t>
  </si>
  <si>
    <t>Course</t>
  </si>
  <si>
    <t>Section</t>
  </si>
  <si>
    <t>Date</t>
  </si>
  <si>
    <t>Semester</t>
  </si>
  <si>
    <t>Name of Team</t>
  </si>
  <si>
    <t>Name of Evaluator</t>
  </si>
  <si>
    <t>Category</t>
  </si>
  <si>
    <t>Point Value</t>
  </si>
  <si>
    <t>Comments</t>
  </si>
  <si>
    <t>Introduction/Background</t>
  </si>
  <si>
    <t>Body</t>
  </si>
  <si>
    <t>Conclusion</t>
  </si>
  <si>
    <t>Presentation Skills</t>
  </si>
  <si>
    <t>Organization/Outline</t>
  </si>
  <si>
    <t>Pronunciation, grammar, articulation</t>
  </si>
  <si>
    <t>Management of questions</t>
  </si>
  <si>
    <t>Contents</t>
  </si>
  <si>
    <t>Subtotal Presentation Skills</t>
  </si>
  <si>
    <t>Subtotal Contents</t>
  </si>
  <si>
    <t>Total</t>
  </si>
  <si>
    <t>Projection, clothing</t>
  </si>
  <si>
    <t>Time Management, on time</t>
  </si>
  <si>
    <t>Score</t>
  </si>
  <si>
    <t>Scale</t>
  </si>
  <si>
    <t>Excellent</t>
  </si>
  <si>
    <t>Good</t>
  </si>
  <si>
    <t>Deficient</t>
  </si>
  <si>
    <t>No information</t>
  </si>
  <si>
    <t>Fairly good</t>
  </si>
  <si>
    <t>Quality</t>
  </si>
  <si>
    <t>Numeric equivalent value</t>
  </si>
  <si>
    <t>Assessment</t>
  </si>
  <si>
    <t>Percentage Weight</t>
  </si>
  <si>
    <t>Quality of slides</t>
  </si>
  <si>
    <t>Title of Project</t>
  </si>
  <si>
    <t>Progress Report Oral Presentation Evaluation Form</t>
  </si>
  <si>
    <t>Summarizes deliverables and milestones attained so far</t>
  </si>
  <si>
    <t>Summarizes expenditure and budget status</t>
  </si>
  <si>
    <t>Summarizes the status of the project as of this date, explaining and justifying any delays and contingency actions taken</t>
  </si>
  <si>
    <t>Summarizes next steps and expected accomplishements</t>
  </si>
  <si>
    <t>Support of arguments with evidence and knowledge of material</t>
  </si>
  <si>
    <t>Clearly describes the problem to be solved by the product or service and describes any changes or updates from the start of project to this date</t>
  </si>
  <si>
    <t>Copyright © 2016 (Nayda Santiago, Fernando Vega, Aug 2013)</t>
  </si>
  <si>
    <t>Presents and describes design alternatives and choices, and summarizes criteria for choice</t>
  </si>
  <si>
    <r>
      <t xml:space="preserve">Presents and describes system architecture and other </t>
    </r>
    <r>
      <rPr>
        <u/>
        <sz val="10"/>
        <rFont val="Arial"/>
        <family val="2"/>
      </rPr>
      <t>essential</t>
    </r>
    <r>
      <rPr>
        <sz val="10"/>
        <rFont val="Arial"/>
        <family val="2"/>
      </rPr>
      <t xml:space="preserve"> diagrams or schematics</t>
    </r>
  </si>
  <si>
    <t>Presents and briefly analyzes current budget status</t>
  </si>
  <si>
    <t>Summarizes the status of the project and its achievements up to this date relating to what remains to be done.</t>
  </si>
  <si>
    <t>Appropriate to audience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</si>
</sst>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color indexed="5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56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Fill="1" applyBorder="1" applyProtection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9" fontId="0" fillId="0" borderId="1" xfId="1" applyFont="1" applyBorder="1"/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9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9" fontId="1" fillId="0" borderId="1" xfId="1" applyFont="1" applyBorder="1" applyProtection="1"/>
    <xf numFmtId="0" fontId="0" fillId="0" borderId="1" xfId="0" applyBorder="1" applyAlignment="1" applyProtection="1">
      <alignment wrapText="1"/>
    </xf>
    <xf numFmtId="9" fontId="0" fillId="0" borderId="0" xfId="1" applyFont="1" applyProtection="1"/>
    <xf numFmtId="9" fontId="3" fillId="0" borderId="1" xfId="1" applyFont="1" applyBorder="1" applyProtection="1"/>
    <xf numFmtId="0" fontId="4" fillId="2" borderId="0" xfId="0" applyFont="1" applyFill="1" applyProtection="1"/>
    <xf numFmtId="9" fontId="4" fillId="2" borderId="0" xfId="1" applyFont="1" applyFill="1" applyProtection="1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/>
    <xf numFmtId="9" fontId="11" fillId="0" borderId="1" xfId="1" applyFont="1" applyBorder="1" applyProtection="1"/>
    <xf numFmtId="0" fontId="13" fillId="0" borderId="1" xfId="0" applyFont="1" applyBorder="1" applyProtection="1">
      <protection locked="0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1" fillId="0" borderId="1" xfId="0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 applyProtection="1">
      <alignment horizontal="left" wrapText="1" indent="1"/>
    </xf>
    <xf numFmtId="10" fontId="11" fillId="0" borderId="1" xfId="1" applyNumberFormat="1" applyFont="1" applyBorder="1" applyProtection="1"/>
    <xf numFmtId="10" fontId="0" fillId="0" borderId="1" xfId="1" applyNumberFormat="1" applyFont="1" applyBorder="1" applyAlignment="1" applyProtection="1">
      <alignment wrapText="1"/>
    </xf>
    <xf numFmtId="10" fontId="0" fillId="0" borderId="1" xfId="1" applyNumberFormat="1" applyFont="1" applyBorder="1" applyProtection="1"/>
    <xf numFmtId="10" fontId="0" fillId="0" borderId="0" xfId="1" applyNumberFormat="1" applyFont="1" applyProtection="1"/>
    <xf numFmtId="10" fontId="3" fillId="0" borderId="1" xfId="1" applyNumberFormat="1" applyFont="1" applyBorder="1" applyProtection="1"/>
    <xf numFmtId="10" fontId="4" fillId="2" borderId="0" xfId="1" applyNumberFormat="1" applyFont="1" applyFill="1" applyProtection="1"/>
    <xf numFmtId="0" fontId="7" fillId="0" borderId="1" xfId="0" applyFont="1" applyBorder="1" applyAlignment="1">
      <alignment horizontal="left" wrapText="1"/>
    </xf>
    <xf numFmtId="9" fontId="1" fillId="0" borderId="1" xfId="1" applyFont="1" applyBorder="1" applyAlignment="1" applyProtection="1">
      <alignment wrapText="1"/>
    </xf>
    <xf numFmtId="0" fontId="1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5" fontId="0" fillId="0" borderId="2" xfId="0" applyNumberFormat="1" applyBorder="1" applyAlignment="1" applyProtection="1">
      <protection locked="0"/>
    </xf>
    <xf numFmtId="164" fontId="7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1514475</xdr:colOff>
      <xdr:row>0</xdr:row>
      <xdr:rowOff>95250</xdr:rowOff>
    </xdr:from>
    <xdr:to>
      <xdr:col>5</xdr:col>
      <xdr:colOff>2381250</xdr:colOff>
      <xdr:row>3</xdr:row>
      <xdr:rowOff>114300</xdr:rowOff>
    </xdr:to>
    <xdr:pic>
      <xdr:nvPicPr>
        <xdr:cNvPr id="1025" name="Picture 1" descr="RUM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9525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B48" sqref="B48"/>
    </sheetView>
  </sheetViews>
  <sheetFormatPr defaultRowHeight="12.75" x14ac:dyDescent="0.2"/>
  <cols>
    <col min="1" max="1" width="37.5703125" style="16" customWidth="1"/>
    <col min="2" max="2" width="17.85546875" bestFit="1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s="2" customFormat="1" ht="20.25" x14ac:dyDescent="0.3">
      <c r="A1" s="63" t="s">
        <v>0</v>
      </c>
      <c r="B1" s="63"/>
      <c r="C1" s="63"/>
      <c r="D1" s="63"/>
      <c r="E1" s="63"/>
      <c r="F1" s="63"/>
    </row>
    <row r="2" spans="1:6" s="2" customFormat="1" ht="20.25" x14ac:dyDescent="0.3">
      <c r="A2" s="63" t="s">
        <v>1</v>
      </c>
      <c r="B2" s="63"/>
      <c r="C2" s="63"/>
      <c r="D2" s="63"/>
      <c r="E2" s="63"/>
      <c r="F2" s="63"/>
    </row>
    <row r="3" spans="1:6" s="2" customFormat="1" ht="20.25" x14ac:dyDescent="0.3">
      <c r="A3" s="63" t="s">
        <v>2</v>
      </c>
      <c r="B3" s="63"/>
      <c r="C3" s="63"/>
      <c r="D3" s="63"/>
      <c r="E3" s="63"/>
      <c r="F3" s="63"/>
    </row>
    <row r="4" spans="1:6" ht="18" x14ac:dyDescent="0.25">
      <c r="A4" s="64" t="s">
        <v>38</v>
      </c>
      <c r="B4" s="64"/>
      <c r="C4" s="64"/>
      <c r="D4" s="64"/>
      <c r="E4" s="64"/>
      <c r="F4" s="64"/>
    </row>
    <row r="5" spans="1:6" x14ac:dyDescent="0.2">
      <c r="A5" s="46" t="s">
        <v>3</v>
      </c>
      <c r="B5" s="68"/>
      <c r="C5" s="69"/>
      <c r="D5" s="69"/>
      <c r="E5" s="18"/>
      <c r="F5" s="5"/>
    </row>
    <row r="6" spans="1:6" x14ac:dyDescent="0.2">
      <c r="A6" s="46" t="s">
        <v>4</v>
      </c>
      <c r="B6" s="66"/>
      <c r="C6" s="67"/>
      <c r="D6" s="67"/>
      <c r="E6" s="18"/>
      <c r="F6" s="5"/>
    </row>
    <row r="7" spans="1:6" x14ac:dyDescent="0.2">
      <c r="A7" s="46" t="s">
        <v>6</v>
      </c>
      <c r="B7" s="71"/>
      <c r="C7" s="72"/>
      <c r="D7" s="72"/>
      <c r="E7" s="19"/>
      <c r="F7" s="5"/>
    </row>
    <row r="8" spans="1:6" x14ac:dyDescent="0.2">
      <c r="A8" s="46" t="s">
        <v>5</v>
      </c>
      <c r="B8" s="70"/>
      <c r="C8" s="67"/>
      <c r="D8" s="67"/>
      <c r="E8" s="18"/>
      <c r="F8" s="5"/>
    </row>
    <row r="9" spans="1:6" x14ac:dyDescent="0.2">
      <c r="A9" s="46" t="s">
        <v>7</v>
      </c>
      <c r="B9" s="66"/>
      <c r="C9" s="67"/>
      <c r="D9" s="67"/>
      <c r="E9" s="18"/>
      <c r="F9" s="5"/>
    </row>
    <row r="10" spans="1:6" x14ac:dyDescent="0.2">
      <c r="A10" s="46" t="s">
        <v>37</v>
      </c>
      <c r="B10" s="66"/>
      <c r="C10" s="67"/>
      <c r="D10" s="67"/>
      <c r="E10" s="18"/>
      <c r="F10" s="5"/>
    </row>
    <row r="11" spans="1:6" x14ac:dyDescent="0.2">
      <c r="A11" s="46" t="s">
        <v>8</v>
      </c>
      <c r="B11" s="66"/>
      <c r="C11" s="67"/>
      <c r="D11" s="67"/>
      <c r="E11" s="18"/>
      <c r="F11" s="5"/>
    </row>
    <row r="13" spans="1:6" s="27" customFormat="1" ht="36" x14ac:dyDescent="0.2">
      <c r="A13" s="28" t="s">
        <v>9</v>
      </c>
      <c r="B13" s="29" t="s">
        <v>34</v>
      </c>
      <c r="C13" s="29" t="s">
        <v>10</v>
      </c>
      <c r="D13" s="29" t="s">
        <v>35</v>
      </c>
      <c r="E13" s="29" t="s">
        <v>25</v>
      </c>
      <c r="F13" s="28" t="s">
        <v>11</v>
      </c>
    </row>
    <row r="14" spans="1:6" s="3" customFormat="1" ht="15.75" x14ac:dyDescent="0.25">
      <c r="A14" s="47" t="s">
        <v>19</v>
      </c>
      <c r="B14" s="12"/>
      <c r="C14" s="12"/>
      <c r="D14" s="12"/>
      <c r="E14" s="12"/>
      <c r="F14" s="8"/>
    </row>
    <row r="15" spans="1:6" ht="15" x14ac:dyDescent="0.25">
      <c r="A15" s="48" t="s">
        <v>12</v>
      </c>
      <c r="B15" s="38"/>
      <c r="C15" s="38">
        <f>SUM(C16:C25)</f>
        <v>0</v>
      </c>
      <c r="D15" s="54">
        <f>SUM(D16)</f>
        <v>0.1</v>
      </c>
      <c r="E15" s="39">
        <f>SUM(E16:E25)</f>
        <v>0</v>
      </c>
      <c r="F15" s="40"/>
    </row>
    <row r="16" spans="1:6" s="16" customFormat="1" ht="51" x14ac:dyDescent="0.2">
      <c r="A16" s="45" t="s">
        <v>44</v>
      </c>
      <c r="B16" s="37"/>
      <c r="C16" s="31" t="str">
        <f>IF(B16=$A$48,$B$48,IF(B16=$A$49,$B$49,IF(B16=$A$50,$B$50,IF(B16=$A$51,$B$51,IF(B16=$A$52,$B$52,"")))))</f>
        <v/>
      </c>
      <c r="D16" s="55">
        <v>0.1</v>
      </c>
      <c r="E16" s="30" t="str">
        <f t="shared" ref="E16" si="0">IFERROR(C16*D16,"")</f>
        <v/>
      </c>
      <c r="F16" s="15"/>
    </row>
    <row r="17" spans="1:6" ht="15" x14ac:dyDescent="0.25">
      <c r="A17" s="48" t="s">
        <v>13</v>
      </c>
      <c r="B17" s="41"/>
      <c r="C17" s="41">
        <f>SUM(C18:C22)</f>
        <v>0</v>
      </c>
      <c r="D17" s="54">
        <f>SUM(D18:D22)</f>
        <v>0.5</v>
      </c>
      <c r="E17" s="39">
        <f>SUM(E18:E22)</f>
        <v>0</v>
      </c>
      <c r="F17" s="40"/>
    </row>
    <row r="18" spans="1:6" ht="38.25" x14ac:dyDescent="0.2">
      <c r="A18" s="45" t="s">
        <v>46</v>
      </c>
      <c r="B18" s="37"/>
      <c r="C18" s="31" t="str">
        <f>IF(B18=$A$48,$B$48,IF(B18=$A$49,$B$49,IF(B18=$A$50,$B$50,IF(B18=$A$51,$B$51,IF(B18=$A$52,$B$52,"")))))</f>
        <v/>
      </c>
      <c r="D18" s="56">
        <v>0.1</v>
      </c>
      <c r="E18" s="30" t="str">
        <f t="shared" ref="E18:E20" si="1">IFERROR(C18*D18,"")</f>
        <v/>
      </c>
      <c r="F18" s="6"/>
    </row>
    <row r="19" spans="1:6" ht="38.25" x14ac:dyDescent="0.2">
      <c r="A19" s="45" t="s">
        <v>47</v>
      </c>
      <c r="B19" s="37"/>
      <c r="C19" s="31" t="str">
        <f>IF(B19=$A$48,$B$48,IF(B19=$A$49,$B$49,IF(B19=$A$50,$B$50,IF(B19=$A$51,$B$51,IF(B19=$A$52,$B$52,"")))))</f>
        <v/>
      </c>
      <c r="D19" s="56">
        <v>0.1</v>
      </c>
      <c r="E19" s="30" t="str">
        <f t="shared" si="1"/>
        <v/>
      </c>
      <c r="F19" s="6"/>
    </row>
    <row r="20" spans="1:6" ht="38.25" x14ac:dyDescent="0.2">
      <c r="A20" s="53" t="s">
        <v>41</v>
      </c>
      <c r="B20" s="37"/>
      <c r="C20" s="31" t="str">
        <f>IF(B20=$A$48,$B$48,IF(B20=$A$49,$B$49,IF(B20=$A$50,$B$50,IF(B20=$A$51,$B$51,IF(B20=$A$52,$B$52,"")))))</f>
        <v/>
      </c>
      <c r="D20" s="56">
        <v>0.1</v>
      </c>
      <c r="E20" s="30" t="str">
        <f t="shared" si="1"/>
        <v/>
      </c>
      <c r="F20" s="6"/>
    </row>
    <row r="21" spans="1:6" ht="25.5" x14ac:dyDescent="0.2">
      <c r="A21" s="45" t="s">
        <v>39</v>
      </c>
      <c r="B21" s="37"/>
      <c r="C21" s="31" t="str">
        <f>IF(B21=$A$48,$B$48,IF(B21=$A$49,$B$49,IF(B21=$A$50,$B$50,IF(B21=$A$51,$B$51,IF(B21=$A$52,$B$52,"")))))</f>
        <v/>
      </c>
      <c r="D21" s="56">
        <v>0.1</v>
      </c>
      <c r="E21" s="30" t="str">
        <f>IFERROR(C21*D21,"")</f>
        <v/>
      </c>
      <c r="F21" s="6"/>
    </row>
    <row r="22" spans="1:6" ht="25.5" x14ac:dyDescent="0.2">
      <c r="A22" s="45" t="s">
        <v>48</v>
      </c>
      <c r="B22" s="37"/>
      <c r="C22" s="31"/>
      <c r="D22" s="56">
        <v>0.1</v>
      </c>
      <c r="E22" s="30"/>
      <c r="F22" s="6"/>
    </row>
    <row r="23" spans="1:6" ht="15" x14ac:dyDescent="0.25">
      <c r="A23" s="48" t="s">
        <v>14</v>
      </c>
      <c r="B23" s="42"/>
      <c r="C23" s="41">
        <f>SUM(C24:C26)</f>
        <v>0</v>
      </c>
      <c r="D23" s="54">
        <f>SUM(D24:D26)</f>
        <v>0.1</v>
      </c>
      <c r="E23" s="39">
        <f>SUM(E24:E26)</f>
        <v>0</v>
      </c>
      <c r="F23" s="40"/>
    </row>
    <row r="24" spans="1:6" ht="38.25" x14ac:dyDescent="0.2">
      <c r="A24" s="14" t="s">
        <v>49</v>
      </c>
      <c r="B24" s="37"/>
      <c r="C24" s="31" t="str">
        <f>IF(B24=$A$48,$B$48,IF(B24=$A$49,$B$49,IF(B24=$A$50,$B$50,IF(B24=$A$51,$B$51,IF(B24=$A$52,$B$52,"")))))</f>
        <v/>
      </c>
      <c r="D24" s="56">
        <f>0.1/3</f>
        <v>3.3333333333333333E-2</v>
      </c>
      <c r="E24" s="30" t="str">
        <f t="shared" ref="E24:E26" si="2">IFERROR(C24*D24,"")</f>
        <v/>
      </c>
      <c r="F24" s="6"/>
    </row>
    <row r="25" spans="1:6" s="16" customFormat="1" ht="15.75" customHeight="1" x14ac:dyDescent="0.2">
      <c r="A25" s="60" t="s">
        <v>40</v>
      </c>
      <c r="B25" s="37"/>
      <c r="C25" s="31" t="str">
        <f>IF(B25=$A$48,$B$48,IF(B25=$A$49,$B$49,IF(B25=$A$50,$B$50,IF(B25=$A$51,$B$51,IF(B25=$A$52,$B$52,"")))))</f>
        <v/>
      </c>
      <c r="D25" s="55">
        <f t="shared" ref="D25:D26" si="3">0.1/3</f>
        <v>3.3333333333333333E-2</v>
      </c>
      <c r="E25" s="61" t="str">
        <f>IFERROR(C25*D25,"")</f>
        <v/>
      </c>
      <c r="F25" s="15"/>
    </row>
    <row r="26" spans="1:6" ht="25.5" x14ac:dyDescent="0.2">
      <c r="A26" s="14" t="s">
        <v>42</v>
      </c>
      <c r="B26" s="37"/>
      <c r="C26" s="31" t="str">
        <f>IF(B26=$A$48,$B$48,IF(B26=$A$49,$B$49,IF(B26=$A$50,$B$50,IF(B26=$A$51,$B$51,IF(B26=$A$52,$B$52,"")))))</f>
        <v/>
      </c>
      <c r="D26" s="56">
        <f t="shared" si="3"/>
        <v>3.3333333333333333E-2</v>
      </c>
      <c r="E26" s="30" t="str">
        <f t="shared" si="2"/>
        <v/>
      </c>
      <c r="F26" s="6"/>
    </row>
    <row r="27" spans="1:6" s="1" customFormat="1" ht="15" x14ac:dyDescent="0.25">
      <c r="A27" s="48" t="s">
        <v>21</v>
      </c>
      <c r="B27" s="38"/>
      <c r="C27" s="38">
        <f>C23+C17+C15</f>
        <v>0</v>
      </c>
      <c r="D27" s="54">
        <f>D23+D17+D15</f>
        <v>0.7</v>
      </c>
      <c r="E27" s="39">
        <f>E23+E17+E15</f>
        <v>0</v>
      </c>
      <c r="F27" s="43"/>
    </row>
    <row r="28" spans="1:6" x14ac:dyDescent="0.2">
      <c r="B28" s="10"/>
      <c r="C28" s="10"/>
      <c r="D28" s="57"/>
      <c r="E28" s="30"/>
      <c r="F28" s="36"/>
    </row>
    <row r="29" spans="1:6" s="3" customFormat="1" ht="15.75" x14ac:dyDescent="0.25">
      <c r="A29" s="49" t="s">
        <v>15</v>
      </c>
      <c r="B29" s="11"/>
      <c r="C29" s="11"/>
      <c r="D29" s="58"/>
      <c r="E29" s="33"/>
      <c r="F29" s="7"/>
    </row>
    <row r="30" spans="1:6" x14ac:dyDescent="0.2">
      <c r="A30" s="13" t="s">
        <v>16</v>
      </c>
      <c r="B30" s="37"/>
      <c r="C30" s="31" t="str">
        <f t="shared" ref="C30:C37" si="4">IF(B30=$A$48,$B$48,IF(B30=$A$49,$B$49,IF(B30=$A$50,$B$50,IF(B30=$A$51,$B$51,IF(B30=$A$52,$B$52,"")))))</f>
        <v/>
      </c>
      <c r="D30" s="56">
        <f>0.3/8</f>
        <v>3.7499999999999999E-2</v>
      </c>
      <c r="E30" s="30" t="str">
        <f t="shared" ref="E30:E37" si="5">IFERROR(C30*D30,"")</f>
        <v/>
      </c>
      <c r="F30" s="6"/>
    </row>
    <row r="31" spans="1:6" x14ac:dyDescent="0.2">
      <c r="A31" s="14" t="s">
        <v>50</v>
      </c>
      <c r="B31" s="37"/>
      <c r="C31" s="31" t="str">
        <f t="shared" si="4"/>
        <v/>
      </c>
      <c r="D31" s="56">
        <f t="shared" ref="D31:D37" si="6">0.3/8</f>
        <v>3.7499999999999999E-2</v>
      </c>
      <c r="E31" s="30" t="str">
        <f t="shared" si="5"/>
        <v/>
      </c>
      <c r="F31" s="6"/>
    </row>
    <row r="32" spans="1:6" x14ac:dyDescent="0.2">
      <c r="A32" s="50" t="s">
        <v>17</v>
      </c>
      <c r="B32" s="37"/>
      <c r="C32" s="31" t="str">
        <f t="shared" si="4"/>
        <v/>
      </c>
      <c r="D32" s="56">
        <f t="shared" si="6"/>
        <v>3.7499999999999999E-2</v>
      </c>
      <c r="E32" s="30" t="str">
        <f t="shared" si="5"/>
        <v/>
      </c>
      <c r="F32" s="6"/>
    </row>
    <row r="33" spans="1:6" x14ac:dyDescent="0.2">
      <c r="A33" s="50" t="s">
        <v>23</v>
      </c>
      <c r="B33" s="37"/>
      <c r="C33" s="31" t="str">
        <f t="shared" si="4"/>
        <v/>
      </c>
      <c r="D33" s="56">
        <f t="shared" si="6"/>
        <v>3.7499999999999999E-2</v>
      </c>
      <c r="E33" s="30" t="str">
        <f t="shared" si="5"/>
        <v/>
      </c>
      <c r="F33" s="6"/>
    </row>
    <row r="34" spans="1:6" x14ac:dyDescent="0.2">
      <c r="A34" s="50" t="s">
        <v>18</v>
      </c>
      <c r="B34" s="37"/>
      <c r="C34" s="31" t="str">
        <f t="shared" si="4"/>
        <v/>
      </c>
      <c r="D34" s="56">
        <f t="shared" si="6"/>
        <v>3.7499999999999999E-2</v>
      </c>
      <c r="E34" s="30" t="str">
        <f t="shared" si="5"/>
        <v/>
      </c>
      <c r="F34" s="44"/>
    </row>
    <row r="35" spans="1:6" x14ac:dyDescent="0.2">
      <c r="A35" s="14" t="s">
        <v>36</v>
      </c>
      <c r="B35" s="37"/>
      <c r="C35" s="31" t="str">
        <f t="shared" si="4"/>
        <v/>
      </c>
      <c r="D35" s="56">
        <f t="shared" si="6"/>
        <v>3.7499999999999999E-2</v>
      </c>
      <c r="E35" s="30" t="str">
        <f t="shared" si="5"/>
        <v/>
      </c>
      <c r="F35" s="6"/>
    </row>
    <row r="36" spans="1:6" ht="25.5" x14ac:dyDescent="0.2">
      <c r="A36" s="50" t="s">
        <v>43</v>
      </c>
      <c r="B36" s="37"/>
      <c r="C36" s="31" t="str">
        <f t="shared" si="4"/>
        <v/>
      </c>
      <c r="D36" s="56">
        <f t="shared" si="6"/>
        <v>3.7499999999999999E-2</v>
      </c>
      <c r="E36" s="30" t="str">
        <f t="shared" si="5"/>
        <v/>
      </c>
      <c r="F36" s="6"/>
    </row>
    <row r="37" spans="1:6" x14ac:dyDescent="0.2">
      <c r="A37" s="50" t="s">
        <v>24</v>
      </c>
      <c r="B37" s="37"/>
      <c r="C37" s="31" t="str">
        <f t="shared" si="4"/>
        <v/>
      </c>
      <c r="D37" s="56">
        <f t="shared" si="6"/>
        <v>3.7499999999999999E-2</v>
      </c>
      <c r="E37" s="30" t="str">
        <f t="shared" si="5"/>
        <v/>
      </c>
      <c r="F37" s="6"/>
    </row>
    <row r="38" spans="1:6" s="1" customFormat="1" ht="15" x14ac:dyDescent="0.25">
      <c r="A38" s="48" t="s">
        <v>20</v>
      </c>
      <c r="B38" s="38"/>
      <c r="C38" s="38">
        <f>SUM(C30:C37)</f>
        <v>0</v>
      </c>
      <c r="D38" s="54">
        <f>SUM(D30:D37)</f>
        <v>0.3</v>
      </c>
      <c r="E38" s="39">
        <f>SUM(E30:E37)</f>
        <v>0</v>
      </c>
      <c r="F38" s="43"/>
    </row>
    <row r="39" spans="1:6" x14ac:dyDescent="0.2">
      <c r="B39" s="10"/>
      <c r="C39" s="10"/>
      <c r="D39" s="32"/>
      <c r="E39" s="30"/>
      <c r="F39" s="36"/>
    </row>
    <row r="40" spans="1:6" x14ac:dyDescent="0.2">
      <c r="B40" s="10"/>
      <c r="C40" s="10"/>
      <c r="D40" s="32"/>
      <c r="E40" s="32"/>
      <c r="F40" s="36"/>
    </row>
    <row r="41" spans="1:6" x14ac:dyDescent="0.2">
      <c r="B41" s="10"/>
      <c r="C41" s="10"/>
      <c r="D41" s="32"/>
      <c r="E41" s="32"/>
      <c r="F41" s="36"/>
    </row>
    <row r="42" spans="1:6" s="4" customFormat="1" ht="18" x14ac:dyDescent="0.25">
      <c r="A42" s="51" t="s">
        <v>22</v>
      </c>
      <c r="B42" s="34"/>
      <c r="C42" s="34"/>
      <c r="D42" s="59">
        <f>D38+D27</f>
        <v>1</v>
      </c>
      <c r="E42" s="35">
        <f>E38+E27</f>
        <v>0</v>
      </c>
      <c r="F42" s="9"/>
    </row>
    <row r="43" spans="1:6" x14ac:dyDescent="0.2">
      <c r="B43" s="10"/>
      <c r="C43" s="10"/>
      <c r="D43" s="10"/>
      <c r="E43" s="10"/>
    </row>
    <row r="44" spans="1:6" x14ac:dyDescent="0.2">
      <c r="A44" s="65" t="s">
        <v>45</v>
      </c>
      <c r="B44" s="65"/>
      <c r="C44" s="65"/>
      <c r="D44" s="65"/>
      <c r="E44" s="65"/>
      <c r="F44" s="65"/>
    </row>
    <row r="45" spans="1:6" x14ac:dyDescent="0.2">
      <c r="A45" s="52"/>
      <c r="B45" s="17"/>
      <c r="C45" s="17"/>
      <c r="D45" s="17"/>
      <c r="E45" s="17"/>
      <c r="F45" s="17"/>
    </row>
    <row r="46" spans="1:6" s="21" customFormat="1" ht="20.25" x14ac:dyDescent="0.3">
      <c r="A46" s="62" t="s">
        <v>26</v>
      </c>
      <c r="B46" s="62"/>
      <c r="C46" s="24"/>
    </row>
    <row r="47" spans="1:6" s="23" customFormat="1" ht="25.5" x14ac:dyDescent="0.2">
      <c r="A47" s="22" t="s">
        <v>32</v>
      </c>
      <c r="B47" s="22" t="s">
        <v>33</v>
      </c>
      <c r="C47" s="25"/>
    </row>
    <row r="48" spans="1:6" x14ac:dyDescent="0.2">
      <c r="A48" s="50" t="s">
        <v>27</v>
      </c>
      <c r="B48" s="20">
        <v>1</v>
      </c>
      <c r="C48" s="26"/>
    </row>
    <row r="49" spans="1:3" x14ac:dyDescent="0.2">
      <c r="A49" s="50" t="s">
        <v>28</v>
      </c>
      <c r="B49" s="20">
        <v>0.85</v>
      </c>
      <c r="C49" s="26"/>
    </row>
    <row r="50" spans="1:3" x14ac:dyDescent="0.2">
      <c r="A50" s="50" t="s">
        <v>31</v>
      </c>
      <c r="B50" s="20">
        <v>0.75</v>
      </c>
      <c r="C50" s="26"/>
    </row>
    <row r="51" spans="1:3" x14ac:dyDescent="0.2">
      <c r="A51" s="50" t="s">
        <v>29</v>
      </c>
      <c r="B51" s="20">
        <v>0.6</v>
      </c>
      <c r="C51" s="26"/>
    </row>
    <row r="52" spans="1:3" x14ac:dyDescent="0.2">
      <c r="A52" s="50" t="s">
        <v>30</v>
      </c>
      <c r="B52" s="20">
        <v>0</v>
      </c>
      <c r="C52" s="26"/>
    </row>
  </sheetData>
  <sheetProtection algorithmName="SHA-512" hashValue="R3qvOcctQRhMYWnOQkbNXWF4luWBnG0Wtfn7m26KoLis2tdFK8wCe1WF8REvOFqujTAO9WhBQJCWmgBaUf1AOg==" saltValue="/kH+wEJfbBXUS8tc2YkVFA==" spinCount="100000" sheet="1" objects="1" scenarios="1"/>
  <mergeCells count="13">
    <mergeCell ref="A46:B46"/>
    <mergeCell ref="A1:F1"/>
    <mergeCell ref="A2:F2"/>
    <mergeCell ref="A3:F3"/>
    <mergeCell ref="A4:F4"/>
    <mergeCell ref="A44:F44"/>
    <mergeCell ref="B11:D11"/>
    <mergeCell ref="B5:D5"/>
    <mergeCell ref="B6:D6"/>
    <mergeCell ref="B8:D8"/>
    <mergeCell ref="B9:D9"/>
    <mergeCell ref="B10:D10"/>
    <mergeCell ref="B7:D7"/>
  </mergeCells>
  <phoneticPr fontId="6" type="noConversion"/>
  <dataValidations count="1">
    <dataValidation type="list" allowBlank="1" showInputMessage="1" showErrorMessage="1" sqref="B30:B37 B16 B24:B26 B18:B22" xr:uid="{00000000-0002-0000-0000-000000000000}">
      <formula1>$A$48:$A$52</formula1>
    </dataValidation>
  </dataValidations>
  <pageMargins left="0.44" right="0.37" top="0.82" bottom="1" header="0.3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Presentation</vt:lpstr>
      <vt:lpstr>'Proposal Presentation'!Print_Titles</vt:lpstr>
    </vt:vector>
  </TitlesOfParts>
  <Company>UPRM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Victor Lugo</cp:lastModifiedBy>
  <cp:lastPrinted>2012-02-17T14:01:56Z</cp:lastPrinted>
  <dcterms:created xsi:type="dcterms:W3CDTF">2007-02-13T22:03:56Z</dcterms:created>
  <dcterms:modified xsi:type="dcterms:W3CDTF">2019-01-25T17:59:02Z</dcterms:modified>
</cp:coreProperties>
</file>