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0" yWindow="0" windowWidth="20730" windowHeight="11760"/>
  </bookViews>
  <sheets>
    <sheet name="Progress Report Evaluation" sheetId="4" r:id="rId1"/>
    <sheet name="Progress Report Checklist" sheetId="6" r:id="rId2"/>
    <sheet name="Organization Progress Report" sheetId="7" r:id="rId3"/>
  </sheets>
  <definedNames>
    <definedName name="_xlnm.Print_Area" localSheetId="0">'Progress Report Evaluation'!$A$1:$G$99</definedName>
  </definedNames>
  <calcPr calcId="145621"/>
</workbook>
</file>

<file path=xl/calcChain.xml><?xml version="1.0" encoding="utf-8"?>
<calcChain xmlns="http://schemas.openxmlformats.org/spreadsheetml/2006/main">
  <c r="D81" i="4" l="1"/>
  <c r="C81" i="4"/>
  <c r="D89" i="4"/>
  <c r="C89" i="4"/>
  <c r="D88" i="4"/>
  <c r="C88" i="4"/>
  <c r="D87" i="4"/>
  <c r="C87" i="4"/>
  <c r="D86" i="4"/>
  <c r="C86" i="4"/>
  <c r="D85" i="4"/>
  <c r="C85" i="4"/>
  <c r="D83" i="4"/>
  <c r="C83" i="4"/>
  <c r="D84" i="4"/>
  <c r="C84" i="4"/>
  <c r="D82" i="4"/>
  <c r="C82" i="4"/>
  <c r="D75" i="4"/>
  <c r="C75" i="4"/>
  <c r="D76" i="4"/>
  <c r="C76" i="4"/>
  <c r="D71" i="4"/>
  <c r="C71" i="4"/>
  <c r="D64" i="4"/>
  <c r="C64" i="4"/>
  <c r="D63" i="4"/>
  <c r="C63" i="4"/>
  <c r="D62" i="4"/>
  <c r="C62" i="4"/>
  <c r="C61" i="4" s="1"/>
  <c r="D60" i="4"/>
  <c r="C60" i="4"/>
  <c r="D59" i="4"/>
  <c r="C59" i="4"/>
  <c r="D57" i="4"/>
  <c r="C57" i="4"/>
  <c r="D74" i="4"/>
  <c r="D73" i="4" s="1"/>
  <c r="C74" i="4"/>
  <c r="C73" i="4" s="1"/>
  <c r="D72" i="4"/>
  <c r="C72" i="4"/>
  <c r="D67" i="4"/>
  <c r="C67" i="4"/>
  <c r="D56" i="4"/>
  <c r="C56" i="4"/>
  <c r="D69" i="4"/>
  <c r="C69" i="4"/>
  <c r="D68" i="4"/>
  <c r="C68" i="4"/>
  <c r="D66" i="4"/>
  <c r="D65" i="4" s="1"/>
  <c r="C66" i="4"/>
  <c r="C65" i="4" s="1"/>
  <c r="D54" i="4"/>
  <c r="C54" i="4"/>
  <c r="C53" i="4" s="1"/>
  <c r="D52" i="4"/>
  <c r="C52" i="4"/>
  <c r="C51" i="4" s="1"/>
  <c r="D70" i="4"/>
  <c r="C70" i="4"/>
  <c r="D61" i="4"/>
  <c r="D58" i="4"/>
  <c r="C58" i="4"/>
  <c r="D55" i="4"/>
  <c r="C55" i="4"/>
  <c r="D53" i="4"/>
  <c r="D51" i="4"/>
  <c r="D50" i="4"/>
  <c r="D49" i="4" s="1"/>
  <c r="C50" i="4"/>
  <c r="C49" i="4" s="1"/>
  <c r="E48" i="4"/>
  <c r="E78" i="4" s="1"/>
  <c r="E77" i="4"/>
  <c r="C45" i="4"/>
  <c r="D47" i="4"/>
  <c r="C47" i="4"/>
  <c r="D46" i="4"/>
  <c r="C46" i="4"/>
  <c r="D44" i="4"/>
  <c r="C44" i="4"/>
  <c r="C43" i="4" s="1"/>
  <c r="C39" i="4"/>
  <c r="D42" i="4"/>
  <c r="C42" i="4"/>
  <c r="D41" i="4"/>
  <c r="C41" i="4"/>
  <c r="D40" i="4"/>
  <c r="C40" i="4"/>
  <c r="D38" i="4"/>
  <c r="C38" i="4"/>
  <c r="D37" i="4"/>
  <c r="C37" i="4"/>
  <c r="D35" i="4"/>
  <c r="C35" i="4"/>
  <c r="D34" i="4"/>
  <c r="C34" i="4"/>
  <c r="D36" i="4"/>
  <c r="C36" i="4"/>
  <c r="D33" i="4"/>
  <c r="D32" i="4" s="1"/>
  <c r="C33" i="4"/>
  <c r="C32" i="4" s="1"/>
  <c r="D27" i="4"/>
  <c r="C27" i="4"/>
  <c r="D30" i="4"/>
  <c r="C30" i="4"/>
  <c r="D29" i="4"/>
  <c r="C29" i="4"/>
  <c r="D28" i="4"/>
  <c r="C28" i="4"/>
  <c r="D26" i="4"/>
  <c r="C26" i="4"/>
  <c r="D25" i="4"/>
  <c r="C25" i="4"/>
  <c r="D24" i="4"/>
  <c r="C24" i="4"/>
  <c r="C23" i="4" s="1"/>
  <c r="D23" i="4"/>
  <c r="D21" i="4"/>
  <c r="C21" i="4"/>
  <c r="D20" i="4"/>
  <c r="C20" i="4"/>
  <c r="D19" i="4"/>
  <c r="C19" i="4"/>
  <c r="D18" i="4"/>
  <c r="C18" i="4"/>
  <c r="D17" i="4"/>
  <c r="C17" i="4"/>
  <c r="D77" i="4" l="1"/>
  <c r="C77" i="4"/>
  <c r="D31" i="4" l="1"/>
  <c r="C31" i="4"/>
  <c r="D16" i="4" l="1"/>
  <c r="C16" i="4"/>
  <c r="D22" i="6" l="1"/>
  <c r="D19" i="6"/>
  <c r="D20" i="6"/>
  <c r="D18" i="6"/>
  <c r="D16" i="6"/>
  <c r="D28" i="6"/>
  <c r="D29" i="6"/>
  <c r="D30" i="6"/>
  <c r="D31" i="6"/>
  <c r="D32" i="6"/>
  <c r="D33" i="6"/>
  <c r="D34" i="6"/>
  <c r="D36" i="6"/>
  <c r="D37" i="6"/>
  <c r="D38" i="6"/>
  <c r="D39" i="6"/>
  <c r="D40" i="6"/>
  <c r="D41" i="6"/>
  <c r="D42" i="6"/>
  <c r="D43" i="6"/>
  <c r="D44" i="6"/>
  <c r="D45" i="6"/>
  <c r="D47" i="6"/>
  <c r="D48" i="6"/>
  <c r="D49" i="6"/>
  <c r="D50" i="6"/>
  <c r="D51" i="6"/>
  <c r="D52" i="6"/>
  <c r="D53" i="6"/>
  <c r="D54" i="6"/>
  <c r="D17" i="6"/>
  <c r="D21" i="6"/>
  <c r="D23" i="6"/>
  <c r="D24" i="6"/>
  <c r="D25" i="6"/>
  <c r="D26" i="6"/>
  <c r="C13" i="6"/>
  <c r="C12" i="6"/>
  <c r="C11" i="6"/>
  <c r="C10" i="6"/>
  <c r="C9" i="6"/>
  <c r="C8" i="6"/>
  <c r="C7" i="6"/>
  <c r="D39" i="4" l="1"/>
  <c r="E91" i="4"/>
  <c r="D45" i="4"/>
  <c r="D43" i="4"/>
  <c r="D78" i="4" l="1"/>
  <c r="D91" i="4" l="1"/>
  <c r="D92" i="4" s="1"/>
</calcChain>
</file>

<file path=xl/comments1.xml><?xml version="1.0" encoding="utf-8"?>
<comments xmlns="http://schemas.openxmlformats.org/spreadsheetml/2006/main">
  <authors>
    <author>Fernando Vega</author>
    <author>fvega</author>
  </authors>
  <commentList>
    <comment ref="A31" authorId="0">
      <text>
        <r>
          <rPr>
            <b/>
            <sz val="8"/>
            <color indexed="81"/>
            <rFont val="Tahoma"/>
            <family val="2"/>
          </rPr>
          <t>Fernando Vega:</t>
        </r>
        <r>
          <rPr>
            <sz val="8"/>
            <color indexed="81"/>
            <rFont val="Tahoma"/>
            <family val="2"/>
          </rPr>
          <t xml:space="preserve">
This field is optional. Leave blank when not applicable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Fernando Vega:</t>
        </r>
        <r>
          <rPr>
            <sz val="9"/>
            <color indexed="81"/>
            <rFont val="Tahoma"/>
            <family val="2"/>
          </rPr>
          <t xml:space="preserve">
This field is optional. Leave blank when not applicable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Fernando Vega:</t>
        </r>
        <r>
          <rPr>
            <sz val="9"/>
            <color indexed="81"/>
            <rFont val="Tahoma"/>
            <family val="2"/>
          </rPr>
          <t xml:space="preserve">
This field is optional. Leave blank when not applicable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Fernando Vega:</t>
        </r>
        <r>
          <rPr>
            <sz val="9"/>
            <color indexed="81"/>
            <rFont val="Tahoma"/>
            <family val="2"/>
          </rPr>
          <t xml:space="preserve">
This field is optional. Leave blank when not applicable</t>
        </r>
      </text>
    </comment>
    <comment ref="A64" authorId="1">
      <text>
        <r>
          <rPr>
            <b/>
            <sz val="9"/>
            <color indexed="81"/>
            <rFont val="Tahoma"/>
            <family val="2"/>
          </rPr>
          <t>fvega:</t>
        </r>
        <r>
          <rPr>
            <sz val="9"/>
            <color indexed="81"/>
            <rFont val="Tahoma"/>
            <family val="2"/>
          </rPr>
          <t xml:space="preserve">
This field is optional. Leave blank when not applicable</t>
        </r>
      </text>
    </comment>
    <comment ref="A77" authorId="0">
      <text>
        <r>
          <rPr>
            <b/>
            <sz val="8"/>
            <color indexed="81"/>
            <rFont val="Tahoma"/>
            <family val="2"/>
          </rPr>
          <t>Fernando Vega:</t>
        </r>
        <r>
          <rPr>
            <sz val="8"/>
            <color indexed="81"/>
            <rFont val="Tahoma"/>
            <family val="2"/>
          </rPr>
          <t xml:space="preserve">
This field is optional. Leave blank when not applicable</t>
        </r>
      </text>
    </comment>
  </commentList>
</comments>
</file>

<file path=xl/sharedStrings.xml><?xml version="1.0" encoding="utf-8"?>
<sst xmlns="http://schemas.openxmlformats.org/spreadsheetml/2006/main" count="219" uniqueCount="175">
  <si>
    <t>University of Puerto Rico - Mayagüez Campus</t>
  </si>
  <si>
    <t>School of Engineering</t>
  </si>
  <si>
    <t>Department of Electrical and Computer Engineering</t>
  </si>
  <si>
    <t>Progress Report Evaluation</t>
  </si>
  <si>
    <t>Course</t>
  </si>
  <si>
    <t>Section</t>
  </si>
  <si>
    <t>Semester</t>
  </si>
  <si>
    <t>Date</t>
  </si>
  <si>
    <t>Name of Team</t>
  </si>
  <si>
    <t>Name of Evaluator</t>
  </si>
  <si>
    <t>Presentation Title</t>
  </si>
  <si>
    <t>Category</t>
  </si>
  <si>
    <t>% Weight</t>
  </si>
  <si>
    <t>Comments</t>
  </si>
  <si>
    <t>Presents the organization of the report</t>
  </si>
  <si>
    <t>Budget Analysis</t>
  </si>
  <si>
    <t>Technical Plan</t>
  </si>
  <si>
    <t>Future work</t>
  </si>
  <si>
    <t>Bibliographic References</t>
  </si>
  <si>
    <t>Appendices</t>
  </si>
  <si>
    <t>Subtotal</t>
  </si>
  <si>
    <t>Overall Document form and style</t>
  </si>
  <si>
    <t>Progress report has a professional style and presentation</t>
  </si>
  <si>
    <t>Uses adequate language and vocabulary variety</t>
  </si>
  <si>
    <t>Uses argumentation or bibliographic references to support statements</t>
  </si>
  <si>
    <t>Document is clear and concise</t>
  </si>
  <si>
    <t>Student Outcome</t>
  </si>
  <si>
    <t>Summarizes deliverables and products up to this date as they relate to objectives achievement</t>
  </si>
  <si>
    <t>Summarizes delays, difficulties and problems up to this date, and contingency measures necessary to overcome them</t>
  </si>
  <si>
    <t>Executive summary (maximum length 1 page)</t>
  </si>
  <si>
    <t>Progress</t>
  </si>
  <si>
    <t>Summarizes current status of expenditures and expectations for the remaining of the project</t>
  </si>
  <si>
    <t>Yes</t>
  </si>
  <si>
    <t>No</t>
  </si>
  <si>
    <t>Point value scale for binary choices</t>
  </si>
  <si>
    <t>Concise and clear</t>
  </si>
  <si>
    <t>Point value scale for ternary choices</t>
  </si>
  <si>
    <t>Wordy but complete</t>
  </si>
  <si>
    <t>Assessment</t>
  </si>
  <si>
    <t>Introduction</t>
  </si>
  <si>
    <t>Title page has university, department, title, logo, names and date</t>
  </si>
  <si>
    <t>Document is well organized and includes a table of contents; TOC has members responsible for writing each section</t>
  </si>
  <si>
    <t>Document has an appropriate composition sytle</t>
  </si>
  <si>
    <t>Documents uses correct grammar</t>
  </si>
  <si>
    <t>Gantt Chart shows percent completion for each task</t>
  </si>
  <si>
    <t>Progress Report Checklist</t>
  </si>
  <si>
    <t>Budget Analysis and Justification</t>
  </si>
  <si>
    <t xml:space="preserve">Technical Plan </t>
  </si>
  <si>
    <t>Presents system design overview</t>
  </si>
  <si>
    <t>Presents system conceptual design (how it will look like)</t>
  </si>
  <si>
    <t>HARDWARE</t>
  </si>
  <si>
    <t>Presents hardware design block diagram</t>
  </si>
  <si>
    <t>Presents hardware detailed schematics</t>
  </si>
  <si>
    <t>PresentsDesign overview specs</t>
  </si>
  <si>
    <t>Presents Design justification</t>
  </si>
  <si>
    <t>Presents Power requirements</t>
  </si>
  <si>
    <t>Presents Firmware routines/flowcharts</t>
  </si>
  <si>
    <t>Presents Progress assessment in  hardware design</t>
  </si>
  <si>
    <t>SOFTWARE</t>
  </si>
  <si>
    <t>Presents software architecture</t>
  </si>
  <si>
    <t>Presents component description</t>
  </si>
  <si>
    <t>Presents User Interfase</t>
  </si>
  <si>
    <t>Presents software progress assessment</t>
  </si>
  <si>
    <t>Presents Class Diagrams</t>
  </si>
  <si>
    <t>Presents software design justifications</t>
  </si>
  <si>
    <t>Presents communication interfaces</t>
  </si>
  <si>
    <t>Schedule/Gantt</t>
  </si>
  <si>
    <t>Bibliography</t>
  </si>
  <si>
    <t>Check</t>
  </si>
  <si>
    <r>
      <t xml:space="preserve">Required (Mark </t>
    </r>
    <r>
      <rPr>
        <b/>
        <i/>
        <sz val="14"/>
        <rFont val="Arial"/>
        <family val="2"/>
      </rPr>
      <t>only</t>
    </r>
    <r>
      <rPr>
        <b/>
        <sz val="14"/>
        <rFont val="Arial"/>
        <family val="2"/>
      </rPr>
      <t xml:space="preserve"> if required in your project)</t>
    </r>
  </si>
  <si>
    <t>R</t>
  </si>
  <si>
    <t>Detailed System Specifications</t>
  </si>
  <si>
    <t>Interfaces Specifications</t>
  </si>
  <si>
    <t>Detailed Design Calculations and Diagrams</t>
  </si>
  <si>
    <t>Optional Appendix (Type the title here)</t>
  </si>
  <si>
    <t>OK</t>
  </si>
  <si>
    <t>Title page</t>
  </si>
  <si>
    <t>Table of Contents</t>
  </si>
  <si>
    <t>Table of Figures</t>
  </si>
  <si>
    <t>Table of Contents (with names of section authors)</t>
  </si>
  <si>
    <t>Optional Tables (Type the title here)</t>
  </si>
  <si>
    <t>Optional Table of Figures</t>
  </si>
  <si>
    <t>Executive summary (One page only)</t>
  </si>
  <si>
    <t>Max length in pages</t>
  </si>
  <si>
    <t>Executive Summary</t>
  </si>
  <si>
    <t>Other type of Table of contents</t>
  </si>
  <si>
    <t>Body of Report</t>
  </si>
  <si>
    <t>Future Work</t>
  </si>
  <si>
    <t>Appendix Specifications</t>
  </si>
  <si>
    <t>Appendix Interfaces</t>
  </si>
  <si>
    <t>Appendix Design Calculations &amp; Diagrams</t>
  </si>
  <si>
    <t>Other Appendices</t>
  </si>
  <si>
    <t>Presentation</t>
  </si>
  <si>
    <t>1 Page</t>
  </si>
  <si>
    <t>No Number</t>
  </si>
  <si>
    <t>Type of page numbering</t>
  </si>
  <si>
    <t>Lower case roman numbers (i, ii, iii, iv, …)</t>
  </si>
  <si>
    <t>15 Pages</t>
  </si>
  <si>
    <t>Arabic numbers (1, 2, 3, …, 15)</t>
  </si>
  <si>
    <t>Organization of Progress Report</t>
  </si>
  <si>
    <t>Arabic numbers (16, …)</t>
  </si>
  <si>
    <t>Appendix letter followed by arabic number starting in 1 (Example A-1, A-2, …, B-1, B-2, ...)</t>
  </si>
  <si>
    <t>Do not include this title or page</t>
  </si>
  <si>
    <t>Name of Project</t>
  </si>
  <si>
    <t>Name of evaluator</t>
  </si>
  <si>
    <t>Analizes current status with regard to the original schedule</t>
  </si>
  <si>
    <t>Presents new aspects of the project and analizes new literature that have arisen after the proposal was submitted</t>
  </si>
  <si>
    <t>Reexamines problem description and project objectives taking into account the current status</t>
  </si>
  <si>
    <t>Summarizes problem description and project objectives taking into account the current status</t>
  </si>
  <si>
    <t>Grade Percent</t>
  </si>
  <si>
    <t>Lacking some relevant aspects</t>
  </si>
  <si>
    <t>Lacking many relevant aspects</t>
  </si>
  <si>
    <t>No information</t>
  </si>
  <si>
    <t>Score [0..4]</t>
  </si>
  <si>
    <t>Explains and justifies any delays or changes in the schedule</t>
  </si>
  <si>
    <t>When delayed, presents corrective measures or a realistic contingency plan to complete the project on time</t>
  </si>
  <si>
    <t>Describes and analizes current expenditure on components, parts, software licencies and other system resources, and compares to budget, justifying any discrepancies</t>
  </si>
  <si>
    <t>Describes next tasks/phases considering current status, including corrective measures.</t>
  </si>
  <si>
    <t>Cites bibliographic, and information or data sources and standards in the text</t>
  </si>
  <si>
    <t>Lists all the bibliographic, information and data sources, and standards</t>
  </si>
  <si>
    <t>Summarizes tasks and approach for the work remaining in the project</t>
  </si>
  <si>
    <t>Summarizes the analysis of expenditure against budget up to this date</t>
  </si>
  <si>
    <t>Presents and describes system architecture describing interfaces between components (An appendix is required for detailed interfaces documentation)</t>
  </si>
  <si>
    <t>Presents and describes design alternatives, analysis criteria, and justifies all the choices made (An appendix is required for details of analysis of alternatives)</t>
  </si>
  <si>
    <t>Present design progress describing system components, referring to standards used, and technical diagrams in the report body or the appendix (Appendices are required for detailed descriptions, calculations and diagrams)</t>
  </si>
  <si>
    <t>Analyzes and justifies any departures from the proposal (when necessary, change request forms should be included in the appendix)</t>
  </si>
  <si>
    <t>Lists and describes all tasks completed up to this date</t>
  </si>
  <si>
    <t>Lists and describes delayed tasks with regard to the proposed schedule</t>
  </si>
  <si>
    <t>Describes and analyzes current expenditure on personnel, consulting and other human resources, and compares to budget, justifying any discrepancies</t>
  </si>
  <si>
    <t>Body of Proposal</t>
  </si>
  <si>
    <t>Lists all the system specifications</t>
  </si>
  <si>
    <t>Defines criteria and describes constraints for analysis of alternatives</t>
  </si>
  <si>
    <t>Presents spreadsheets or tables with comparison of alternatives</t>
  </si>
  <si>
    <t>Presents detailed diagrams with system architecture</t>
  </si>
  <si>
    <t>Presents detailed interfaces documentation</t>
  </si>
  <si>
    <t>1. Introduction</t>
  </si>
  <si>
    <t>2. Technical Progress (Complement this section with appendices for lengthy details)</t>
  </si>
  <si>
    <t>4. Budget Analysis (An appendix is required with detailed calculations)</t>
  </si>
  <si>
    <t>5. Future work</t>
  </si>
  <si>
    <t>A. Glossary</t>
  </si>
  <si>
    <t>B. User Requirements</t>
  </si>
  <si>
    <t>C. System Specifications</t>
  </si>
  <si>
    <t>D. Analysis of Alternatives</t>
  </si>
  <si>
    <t>E. System Architecture and interfaces</t>
  </si>
  <si>
    <t>F. Design Documentation</t>
  </si>
  <si>
    <t>Presents detailed design criteria, constraints, standards, and calculations</t>
  </si>
  <si>
    <t>Presents detailed schematics and diagrams</t>
  </si>
  <si>
    <t>Presents spreadsheets with detailed comparison of actual expenditure against budget</t>
  </si>
  <si>
    <t>Presents progress in implementation using snapshots or other evidences</t>
  </si>
  <si>
    <t xml:space="preserve">Analyzes expenditure and justifies any departures from the proposal </t>
  </si>
  <si>
    <t>Lists acronyms and terms of uncommon use and their definitions</t>
  </si>
  <si>
    <t>Analyzes progress of each task in terms of metrics</t>
  </si>
  <si>
    <t>Refers to up-to-date Gantt chart</t>
  </si>
  <si>
    <t>Links to Gantt chart (MS Project file)</t>
  </si>
  <si>
    <t>3. Tasks Progress (An appendix is required with detailed analysis of tasks progress)</t>
  </si>
  <si>
    <t>Lists all the user requirements agreed with client</t>
  </si>
  <si>
    <t>Point value scale for descriptions</t>
  </si>
  <si>
    <t>Point value scale for lists</t>
  </si>
  <si>
    <t>Identifies or lists all</t>
  </si>
  <si>
    <t>Identifies or lists most</t>
  </si>
  <si>
    <t>Identifies or lists some</t>
  </si>
  <si>
    <t>Misses most</t>
  </si>
  <si>
    <t>No Information</t>
  </si>
  <si>
    <t>Not consistently or partially</t>
  </si>
  <si>
    <t>Average Score</t>
  </si>
  <si>
    <t>Grade in percentage</t>
  </si>
  <si>
    <t>Point Value [0..4]</t>
  </si>
  <si>
    <t>H. Economic Analysis</t>
  </si>
  <si>
    <t>I. Task Progress and Gantt Chart</t>
  </si>
  <si>
    <t>J. Includes appendices for additional information not suitable for the body of the report</t>
  </si>
  <si>
    <t>G. Testing Plan</t>
  </si>
  <si>
    <t>Lists all the characteristics to be tested</t>
  </si>
  <si>
    <t>Lists the instruments and tools required for each test</t>
  </si>
  <si>
    <t>Describes the testing procedure for each characteristic to be tested</t>
  </si>
  <si>
    <t>Lists the expected results for each characteristic to be tested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</si>
</sst>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0"/>
      <name val="Arial"/>
    </font>
    <font>
      <sz val="8"/>
      <name val="Arial"/>
    </font>
    <font>
      <b/>
      <sz val="16"/>
      <color indexed="58"/>
      <name val="Times New Roman"/>
      <family val="1"/>
    </font>
    <font>
      <b/>
      <sz val="14"/>
      <color indexed="5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b/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4"/>
      <name val="Arial"/>
      <family val="2"/>
    </font>
    <font>
      <sz val="10"/>
      <color rgb="FFFF0000"/>
      <name val="Arial"/>
      <family val="2"/>
    </font>
    <font>
      <sz val="14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Times New Roman"/>
      <family val="1"/>
    </font>
    <font>
      <b/>
      <sz val="1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lightDown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Down">
        <bgColor theme="0"/>
      </patternFill>
    </fill>
    <fill>
      <patternFill patternType="lightDown">
        <bgColor auto="1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Border="1" applyAlignment="1"/>
    <xf numFmtId="0" fontId="5" fillId="2" borderId="0" xfId="0" applyFont="1" applyFill="1" applyAlignment="1">
      <alignment wrapText="1"/>
    </xf>
    <xf numFmtId="9" fontId="7" fillId="0" borderId="1" xfId="0" applyNumberFormat="1" applyFont="1" applyBorder="1"/>
    <xf numFmtId="0" fontId="0" fillId="0" borderId="1" xfId="0" applyBorder="1"/>
    <xf numFmtId="0" fontId="6" fillId="0" borderId="1" xfId="0" applyFont="1" applyBorder="1" applyAlignment="1">
      <alignment horizontal="left" wrapText="1" indent="1"/>
    </xf>
    <xf numFmtId="0" fontId="9" fillId="0" borderId="1" xfId="0" applyFont="1" applyBorder="1" applyAlignment="1">
      <alignment horizontal="left" wrapText="1" indent="2"/>
    </xf>
    <xf numFmtId="0" fontId="6" fillId="0" borderId="1" xfId="0" applyFont="1" applyFill="1" applyBorder="1" applyAlignment="1">
      <alignment horizontal="left" wrapText="1" indent="1"/>
    </xf>
    <xf numFmtId="0" fontId="9" fillId="0" borderId="1" xfId="0" applyFont="1" applyFill="1" applyBorder="1" applyAlignment="1">
      <alignment horizontal="left" wrapText="1" indent="2"/>
    </xf>
    <xf numFmtId="0" fontId="5" fillId="2" borderId="1" xfId="0" applyFont="1" applyFill="1" applyBorder="1" applyAlignment="1">
      <alignment wrapText="1"/>
    </xf>
    <xf numFmtId="9" fontId="4" fillId="0" borderId="1" xfId="0" applyNumberFormat="1" applyFont="1" applyBorder="1" applyAlignment="1">
      <alignment horizontal="left" indent="1"/>
    </xf>
    <xf numFmtId="0" fontId="0" fillId="0" borderId="1" xfId="0" applyFill="1" applyBorder="1"/>
    <xf numFmtId="0" fontId="6" fillId="0" borderId="0" xfId="0" applyFont="1" applyAlignment="1">
      <alignment horizontal="left" wrapText="1"/>
    </xf>
    <xf numFmtId="9" fontId="7" fillId="0" borderId="0" xfId="0" applyNumberFormat="1" applyFont="1"/>
    <xf numFmtId="0" fontId="7" fillId="0" borderId="0" xfId="0" applyFont="1"/>
    <xf numFmtId="0" fontId="4" fillId="0" borderId="0" xfId="0" applyFont="1"/>
    <xf numFmtId="0" fontId="4" fillId="0" borderId="1" xfId="0" applyFont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0" fillId="0" borderId="1" xfId="0" applyBorder="1" applyProtection="1">
      <protection locked="0"/>
    </xf>
    <xf numFmtId="0" fontId="7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left" indent="1"/>
      <protection locked="0"/>
    </xf>
    <xf numFmtId="0" fontId="0" fillId="0" borderId="4" xfId="0" applyBorder="1" applyAlignment="1"/>
    <xf numFmtId="0" fontId="4" fillId="0" borderId="1" xfId="0" applyFont="1" applyBorder="1" applyAlignment="1"/>
    <xf numFmtId="0" fontId="10" fillId="0" borderId="1" xfId="0" applyFont="1" applyBorder="1" applyAlignment="1"/>
    <xf numFmtId="0" fontId="6" fillId="3" borderId="1" xfId="0" applyFont="1" applyFill="1" applyBorder="1" applyAlignment="1">
      <alignment horizontal="left" wrapText="1" indent="1"/>
    </xf>
    <xf numFmtId="0" fontId="7" fillId="4" borderId="0" xfId="0" applyFont="1" applyFill="1"/>
    <xf numFmtId="0" fontId="4" fillId="4" borderId="1" xfId="0" applyFont="1" applyFill="1" applyBorder="1" applyAlignment="1">
      <alignment horizontal="left" indent="1"/>
    </xf>
    <xf numFmtId="0" fontId="0" fillId="0" borderId="0" xfId="0" applyProtection="1">
      <protection locked="0"/>
    </xf>
    <xf numFmtId="0" fontId="0" fillId="3" borderId="1" xfId="0" applyFill="1" applyBorder="1"/>
    <xf numFmtId="9" fontId="7" fillId="3" borderId="1" xfId="0" applyNumberFormat="1" applyFont="1" applyFill="1" applyBorder="1"/>
    <xf numFmtId="0" fontId="5" fillId="2" borderId="0" xfId="0" applyFont="1" applyFill="1" applyAlignment="1" applyProtection="1">
      <alignment wrapText="1"/>
    </xf>
    <xf numFmtId="0" fontId="0" fillId="0" borderId="1" xfId="0" applyBorder="1" applyProtection="1"/>
    <xf numFmtId="0" fontId="0" fillId="0" borderId="0" xfId="0" applyProtection="1"/>
    <xf numFmtId="0" fontId="5" fillId="2" borderId="1" xfId="0" applyFont="1" applyFill="1" applyBorder="1" applyAlignment="1" applyProtection="1">
      <alignment wrapText="1"/>
    </xf>
    <xf numFmtId="2" fontId="4" fillId="0" borderId="1" xfId="0" applyNumberFormat="1" applyFont="1" applyBorder="1" applyAlignment="1" applyProtection="1">
      <alignment horizontal="right"/>
    </xf>
    <xf numFmtId="2" fontId="7" fillId="0" borderId="0" xfId="0" applyNumberFormat="1" applyFont="1" applyProtection="1"/>
    <xf numFmtId="164" fontId="4" fillId="0" borderId="0" xfId="0" applyNumberFormat="1" applyFont="1" applyProtection="1"/>
    <xf numFmtId="0" fontId="9" fillId="0" borderId="1" xfId="0" applyFont="1" applyBorder="1" applyAlignment="1" applyProtection="1">
      <alignment horizontal="left" wrapText="1" indent="2"/>
      <protection locked="0"/>
    </xf>
    <xf numFmtId="0" fontId="9" fillId="0" borderId="1" xfId="0" applyFont="1" applyFill="1" applyBorder="1" applyAlignment="1" applyProtection="1">
      <alignment horizontal="left" wrapText="1" indent="2"/>
      <protection locked="0"/>
    </xf>
    <xf numFmtId="9" fontId="4" fillId="3" borderId="1" xfId="0" applyNumberFormat="1" applyFont="1" applyFill="1" applyBorder="1" applyAlignment="1">
      <alignment horizontal="left" indent="1"/>
    </xf>
    <xf numFmtId="0" fontId="5" fillId="0" borderId="6" xfId="0" applyFont="1" applyFill="1" applyBorder="1" applyAlignment="1" applyProtection="1">
      <alignment wrapText="1"/>
    </xf>
    <xf numFmtId="0" fontId="6" fillId="0" borderId="7" xfId="0" applyFont="1" applyBorder="1" applyAlignment="1" applyProtection="1">
      <alignment horizontal="left" wrapText="1" indent="1"/>
    </xf>
    <xf numFmtId="0" fontId="9" fillId="0" borderId="7" xfId="0" applyFont="1" applyBorder="1" applyAlignment="1" applyProtection="1">
      <alignment horizontal="left" wrapText="1" indent="2"/>
    </xf>
    <xf numFmtId="0" fontId="5" fillId="0" borderId="8" xfId="0" applyFont="1" applyBorder="1" applyAlignment="1">
      <alignment horizontal="center"/>
    </xf>
    <xf numFmtId="0" fontId="6" fillId="0" borderId="11" xfId="0" applyFont="1" applyBorder="1" applyAlignment="1" applyProtection="1">
      <alignment horizontal="left" wrapText="1" indent="1"/>
    </xf>
    <xf numFmtId="0" fontId="4" fillId="0" borderId="0" xfId="0" applyFont="1" applyAlignment="1" applyProtection="1">
      <alignment horizontal="right"/>
    </xf>
    <xf numFmtId="0" fontId="0" fillId="0" borderId="0" xfId="0" applyBorder="1" applyAlignment="1" applyProtection="1"/>
    <xf numFmtId="0" fontId="6" fillId="0" borderId="14" xfId="0" applyFont="1" applyBorder="1" applyAlignment="1" applyProtection="1">
      <alignment horizontal="left" wrapText="1" indent="1"/>
    </xf>
    <xf numFmtId="0" fontId="6" fillId="0" borderId="15" xfId="0" applyFont="1" applyFill="1" applyBorder="1" applyAlignment="1" applyProtection="1">
      <alignment horizontal="left" wrapText="1" indent="1"/>
    </xf>
    <xf numFmtId="0" fontId="5" fillId="0" borderId="9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9" fillId="5" borderId="1" xfId="0" applyFont="1" applyFill="1" applyBorder="1" applyAlignment="1">
      <alignment horizontal="left" wrapText="1" indent="2"/>
    </xf>
    <xf numFmtId="0" fontId="10" fillId="0" borderId="1" xfId="0" applyFont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  <protection locked="0"/>
    </xf>
    <xf numFmtId="0" fontId="5" fillId="0" borderId="17" xfId="0" applyFont="1" applyBorder="1"/>
    <xf numFmtId="0" fontId="14" fillId="0" borderId="18" xfId="0" applyFont="1" applyBorder="1"/>
    <xf numFmtId="0" fontId="14" fillId="0" borderId="20" xfId="0" applyFont="1" applyBorder="1"/>
    <xf numFmtId="0" fontId="14" fillId="3" borderId="17" xfId="0" applyFont="1" applyFill="1" applyBorder="1"/>
    <xf numFmtId="0" fontId="14" fillId="0" borderId="19" xfId="0" applyFont="1" applyBorder="1"/>
    <xf numFmtId="0" fontId="6" fillId="5" borderId="15" xfId="0" applyFont="1" applyFill="1" applyBorder="1" applyAlignment="1" applyProtection="1">
      <alignment horizontal="left" wrapText="1" indent="1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6" fillId="5" borderId="16" xfId="0" applyFont="1" applyFill="1" applyBorder="1" applyAlignment="1" applyProtection="1">
      <alignment horizontal="left" wrapText="1" indent="1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4" fillId="5" borderId="13" xfId="0" applyFont="1" applyFill="1" applyBorder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horizontal="left" wrapText="1" indent="2"/>
    </xf>
    <xf numFmtId="0" fontId="14" fillId="5" borderId="18" xfId="0" applyFont="1" applyFill="1" applyBorder="1"/>
    <xf numFmtId="0" fontId="9" fillId="5" borderId="7" xfId="0" applyFont="1" applyFill="1" applyBorder="1" applyAlignment="1" applyProtection="1">
      <alignment horizontal="left" wrapText="1" indent="2"/>
    </xf>
    <xf numFmtId="0" fontId="6" fillId="0" borderId="21" xfId="0" applyFont="1" applyFill="1" applyBorder="1" applyAlignment="1" applyProtection="1">
      <alignment horizontal="left" wrapText="1" indent="1"/>
    </xf>
    <xf numFmtId="0" fontId="8" fillId="0" borderId="0" xfId="0" applyFont="1"/>
    <xf numFmtId="0" fontId="10" fillId="0" borderId="23" xfId="0" applyFont="1" applyBorder="1" applyAlignment="1" applyProtection="1">
      <alignment horizontal="center" wrapText="1"/>
    </xf>
    <xf numFmtId="0" fontId="6" fillId="5" borderId="7" xfId="0" applyFont="1" applyFill="1" applyBorder="1" applyAlignment="1" applyProtection="1">
      <alignment horizontal="left" wrapText="1" indent="1"/>
    </xf>
    <xf numFmtId="0" fontId="6" fillId="5" borderId="7" xfId="0" applyFont="1" applyFill="1" applyBorder="1" applyAlignment="1" applyProtection="1">
      <alignment horizontal="left" wrapText="1" indent="1"/>
      <protection locked="0"/>
    </xf>
    <xf numFmtId="0" fontId="15" fillId="0" borderId="22" xfId="0" applyFont="1" applyBorder="1" applyAlignment="1" applyProtection="1">
      <alignment horizontal="center"/>
      <protection locked="0"/>
    </xf>
    <xf numFmtId="0" fontId="10" fillId="6" borderId="1" xfId="0" applyFont="1" applyFill="1" applyBorder="1" applyAlignment="1" applyProtection="1">
      <alignment horizontal="center"/>
    </xf>
    <xf numFmtId="0" fontId="4" fillId="6" borderId="10" xfId="0" applyFont="1" applyFill="1" applyBorder="1" applyAlignment="1" applyProtection="1">
      <alignment horizontal="center"/>
    </xf>
    <xf numFmtId="0" fontId="14" fillId="6" borderId="18" xfId="0" applyFont="1" applyFill="1" applyBorder="1" applyProtection="1"/>
    <xf numFmtId="0" fontId="0" fillId="7" borderId="1" xfId="0" applyFill="1" applyBorder="1" applyAlignment="1" applyProtection="1">
      <alignment horizontal="center"/>
    </xf>
    <xf numFmtId="0" fontId="4" fillId="7" borderId="10" xfId="0" applyFont="1" applyFill="1" applyBorder="1" applyAlignment="1" applyProtection="1">
      <alignment horizontal="center"/>
    </xf>
    <xf numFmtId="0" fontId="14" fillId="7" borderId="18" xfId="0" applyFont="1" applyFill="1" applyBorder="1" applyProtection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 indent="1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10" fillId="0" borderId="30" xfId="0" applyFont="1" applyBorder="1"/>
    <xf numFmtId="0" fontId="10" fillId="0" borderId="31" xfId="0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30" xfId="0" applyFont="1" applyBorder="1" applyAlignment="1">
      <alignment vertical="center" wrapText="1"/>
    </xf>
    <xf numFmtId="0" fontId="0" fillId="0" borderId="37" xfId="0" applyBorder="1"/>
    <xf numFmtId="0" fontId="10" fillId="5" borderId="28" xfId="0" applyFont="1" applyFill="1" applyBorder="1" applyAlignment="1">
      <alignment horizontal="left" vertical="center" indent="1"/>
    </xf>
    <xf numFmtId="0" fontId="10" fillId="5" borderId="29" xfId="0" applyFont="1" applyFill="1" applyBorder="1" applyAlignment="1">
      <alignment horizontal="left" indent="1"/>
    </xf>
    <xf numFmtId="0" fontId="4" fillId="0" borderId="0" xfId="0" applyFont="1" applyBorder="1" applyAlignment="1"/>
    <xf numFmtId="0" fontId="10" fillId="0" borderId="5" xfId="0" applyFont="1" applyBorder="1" applyAlignment="1"/>
    <xf numFmtId="0" fontId="4" fillId="0" borderId="0" xfId="0" applyFont="1" applyBorder="1" applyAlignment="1">
      <alignment wrapText="1"/>
    </xf>
    <xf numFmtId="9" fontId="0" fillId="0" borderId="5" xfId="0" applyNumberFormat="1" applyBorder="1"/>
    <xf numFmtId="9" fontId="7" fillId="0" borderId="1" xfId="0" applyNumberFormat="1" applyFont="1" applyBorder="1" applyAlignment="1" applyProtection="1">
      <alignment horizontal="right"/>
    </xf>
    <xf numFmtId="0" fontId="10" fillId="0" borderId="0" xfId="0" applyFont="1"/>
    <xf numFmtId="0" fontId="18" fillId="0" borderId="4" xfId="0" applyFont="1" applyFill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0" fillId="0" borderId="3" xfId="0" applyFont="1" applyBorder="1" applyAlignment="1" applyProtection="1"/>
    <xf numFmtId="0" fontId="0" fillId="0" borderId="3" xfId="0" applyBorder="1" applyAlignment="1" applyProtection="1"/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10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6" fillId="5" borderId="1" xfId="0" applyFont="1" applyFill="1" applyBorder="1" applyAlignment="1">
      <alignment horizontal="left" wrapText="1" indent="1"/>
    </xf>
    <xf numFmtId="9" fontId="7" fillId="0" borderId="1" xfId="0" applyNumberFormat="1" applyFont="1" applyBorder="1" applyProtection="1"/>
    <xf numFmtId="0" fontId="0" fillId="0" borderId="1" xfId="0" applyFill="1" applyBorder="1" applyAlignment="1" applyProtection="1"/>
    <xf numFmtId="9" fontId="4" fillId="0" borderId="1" xfId="0" applyNumberFormat="1" applyFont="1" applyBorder="1" applyProtection="1"/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2" fontId="7" fillId="0" borderId="1" xfId="0" applyNumberFormat="1" applyFont="1" applyBorder="1" applyAlignment="1" applyProtection="1">
      <alignment horizontal="right"/>
    </xf>
    <xf numFmtId="9" fontId="7" fillId="0" borderId="1" xfId="0" applyNumberFormat="1" applyFont="1" applyBorder="1" applyAlignment="1" applyProtection="1"/>
    <xf numFmtId="0" fontId="0" fillId="0" borderId="1" xfId="0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4" fillId="0" borderId="3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left" wrapText="1" indent="1"/>
    </xf>
    <xf numFmtId="0" fontId="6" fillId="3" borderId="1" xfId="0" applyFont="1" applyFill="1" applyBorder="1" applyAlignment="1" applyProtection="1">
      <alignment horizontal="left" wrapText="1" indent="1"/>
    </xf>
    <xf numFmtId="0" fontId="7" fillId="0" borderId="1" xfId="0" applyFont="1" applyBorder="1" applyProtection="1"/>
    <xf numFmtId="0" fontId="4" fillId="4" borderId="1" xfId="0" applyFont="1" applyFill="1" applyBorder="1" applyAlignment="1" applyProtection="1">
      <alignment horizontal="left" indent="1"/>
    </xf>
    <xf numFmtId="9" fontId="7" fillId="0" borderId="1" xfId="0" applyNumberFormat="1" applyFont="1" applyBorder="1" applyProtection="1">
      <protection locked="0"/>
    </xf>
    <xf numFmtId="9" fontId="9" fillId="0" borderId="1" xfId="0" applyNumberFormat="1" applyFont="1" applyBorder="1" applyAlignment="1" applyProtection="1">
      <alignment wrapText="1"/>
    </xf>
    <xf numFmtId="9" fontId="6" fillId="0" borderId="1" xfId="0" applyNumberFormat="1" applyFont="1" applyFill="1" applyBorder="1" applyAlignment="1" applyProtection="1">
      <alignment wrapText="1"/>
    </xf>
    <xf numFmtId="9" fontId="9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horizontal="right" wrapText="1"/>
    </xf>
    <xf numFmtId="0" fontId="18" fillId="0" borderId="5" xfId="0" applyFont="1" applyFill="1" applyBorder="1" applyAlignment="1" applyProtection="1">
      <alignment wrapText="1"/>
    </xf>
    <xf numFmtId="0" fontId="9" fillId="0" borderId="1" xfId="0" applyNumberFormat="1" applyFont="1" applyBorder="1" applyAlignment="1" applyProtection="1">
      <alignment horizontal="right" wrapText="1"/>
    </xf>
    <xf numFmtId="9" fontId="0" fillId="0" borderId="0" xfId="0" applyNumberFormat="1" applyAlignment="1" applyProtection="1">
      <alignment horizontal="right"/>
    </xf>
    <xf numFmtId="0" fontId="6" fillId="0" borderId="0" xfId="0" applyFont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9" fontId="9" fillId="0" borderId="1" xfId="0" applyNumberFormat="1" applyFont="1" applyBorder="1" applyAlignment="1" applyProtection="1">
      <alignment horizontal="right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5"/>
  <sheetViews>
    <sheetView tabSelected="1" zoomScale="80" zoomScaleNormal="80" workbookViewId="0">
      <selection activeCell="B15" sqref="B15"/>
    </sheetView>
  </sheetViews>
  <sheetFormatPr defaultRowHeight="12.75" x14ac:dyDescent="0.2"/>
  <cols>
    <col min="1" max="1" width="61.85546875" customWidth="1"/>
    <col min="2" max="2" width="28.42578125" bestFit="1" customWidth="1"/>
    <col min="3" max="3" width="12.140625" customWidth="1"/>
    <col min="4" max="4" width="10.140625" customWidth="1"/>
    <col min="5" max="5" width="10" customWidth="1"/>
    <col min="6" max="6" width="62.7109375" customWidth="1"/>
    <col min="7" max="7" width="15.140625" customWidth="1"/>
  </cols>
  <sheetData>
    <row r="1" spans="1:7" ht="20.25" x14ac:dyDescent="0.3">
      <c r="A1" s="112" t="s">
        <v>0</v>
      </c>
      <c r="B1" s="112"/>
      <c r="C1" s="112"/>
      <c r="D1" s="112"/>
      <c r="E1" s="112"/>
      <c r="F1" s="112"/>
      <c r="G1" s="112"/>
    </row>
    <row r="2" spans="1:7" ht="20.25" x14ac:dyDescent="0.3">
      <c r="A2" s="112" t="s">
        <v>1</v>
      </c>
      <c r="B2" s="112"/>
      <c r="C2" s="112"/>
      <c r="D2" s="112"/>
      <c r="E2" s="112"/>
      <c r="F2" s="112"/>
      <c r="G2" s="112"/>
    </row>
    <row r="3" spans="1:7" ht="20.25" x14ac:dyDescent="0.3">
      <c r="A3" s="112" t="s">
        <v>2</v>
      </c>
      <c r="B3" s="112"/>
      <c r="C3" s="112"/>
      <c r="D3" s="112"/>
      <c r="E3" s="112"/>
      <c r="F3" s="112"/>
      <c r="G3" s="112"/>
    </row>
    <row r="5" spans="1:7" ht="18" x14ac:dyDescent="0.25">
      <c r="A5" s="113" t="s">
        <v>3</v>
      </c>
      <c r="B5" s="113"/>
      <c r="C5" s="113"/>
      <c r="D5" s="113"/>
      <c r="E5" s="113"/>
      <c r="F5" s="113"/>
      <c r="G5" s="113"/>
    </row>
    <row r="7" spans="1:7" x14ac:dyDescent="0.2">
      <c r="A7" s="151" t="s">
        <v>4</v>
      </c>
      <c r="B7" s="151"/>
      <c r="C7" s="152"/>
      <c r="D7" s="152"/>
      <c r="E7" s="152"/>
      <c r="F7" s="152"/>
      <c r="G7" s="1"/>
    </row>
    <row r="8" spans="1:7" x14ac:dyDescent="0.2">
      <c r="A8" s="151" t="s">
        <v>5</v>
      </c>
      <c r="B8" s="151"/>
      <c r="C8" s="153"/>
      <c r="D8" s="153"/>
      <c r="E8" s="153"/>
      <c r="F8" s="153"/>
      <c r="G8" s="1"/>
    </row>
    <row r="9" spans="1:7" x14ac:dyDescent="0.2">
      <c r="A9" s="151" t="s">
        <v>6</v>
      </c>
      <c r="B9" s="151"/>
      <c r="C9" s="153"/>
      <c r="D9" s="153"/>
      <c r="E9" s="153"/>
      <c r="F9" s="153"/>
      <c r="G9" s="1"/>
    </row>
    <row r="10" spans="1:7" x14ac:dyDescent="0.2">
      <c r="A10" s="151" t="s">
        <v>7</v>
      </c>
      <c r="B10" s="151"/>
      <c r="C10" s="153"/>
      <c r="D10" s="153"/>
      <c r="E10" s="153"/>
      <c r="F10" s="153"/>
      <c r="G10" s="1"/>
    </row>
    <row r="11" spans="1:7" x14ac:dyDescent="0.2">
      <c r="A11" s="151" t="s">
        <v>8</v>
      </c>
      <c r="B11" s="151"/>
      <c r="C11" s="153"/>
      <c r="D11" s="153"/>
      <c r="E11" s="153"/>
      <c r="F11" s="153"/>
      <c r="G11" s="1"/>
    </row>
    <row r="12" spans="1:7" x14ac:dyDescent="0.2">
      <c r="A12" s="151" t="s">
        <v>103</v>
      </c>
      <c r="B12" s="151"/>
      <c r="C12" s="153"/>
      <c r="D12" s="153"/>
      <c r="E12" s="153"/>
      <c r="F12" s="153"/>
      <c r="G12" s="1"/>
    </row>
    <row r="13" spans="1:7" x14ac:dyDescent="0.2">
      <c r="A13" s="151" t="s">
        <v>104</v>
      </c>
      <c r="B13" s="151"/>
      <c r="C13" s="153"/>
      <c r="D13" s="153"/>
      <c r="E13" s="153"/>
      <c r="F13" s="153"/>
      <c r="G13" s="1"/>
    </row>
    <row r="14" spans="1:7" x14ac:dyDescent="0.2">
      <c r="A14" s="32"/>
      <c r="B14" s="32"/>
      <c r="C14" s="32"/>
      <c r="D14" s="32"/>
      <c r="E14" s="32"/>
      <c r="F14" s="32"/>
      <c r="G14" s="32"/>
    </row>
    <row r="15" spans="1:7" ht="72" customHeight="1" x14ac:dyDescent="0.25">
      <c r="A15" s="30" t="s">
        <v>11</v>
      </c>
      <c r="B15" s="30" t="s">
        <v>38</v>
      </c>
      <c r="C15" s="30" t="s">
        <v>109</v>
      </c>
      <c r="D15" s="30" t="s">
        <v>113</v>
      </c>
      <c r="E15" s="30" t="s">
        <v>12</v>
      </c>
      <c r="F15" s="30" t="s">
        <v>13</v>
      </c>
      <c r="G15" s="30" t="s">
        <v>26</v>
      </c>
    </row>
    <row r="16" spans="1:7" ht="15.75" x14ac:dyDescent="0.25">
      <c r="A16" s="154" t="s">
        <v>29</v>
      </c>
      <c r="B16" s="155"/>
      <c r="C16" s="106">
        <f>IFERROR(AVERAGE(C17:C21),"")</f>
        <v>0</v>
      </c>
      <c r="D16" s="148">
        <f>IFERROR(AVERAGE(D17:D21),"")</f>
        <v>0</v>
      </c>
      <c r="E16" s="158">
        <v>0.1</v>
      </c>
      <c r="F16" s="156"/>
      <c r="G16" s="157"/>
    </row>
    <row r="17" spans="1:9" ht="31.5" x14ac:dyDescent="0.25">
      <c r="A17" s="6" t="s">
        <v>108</v>
      </c>
      <c r="B17" s="37"/>
      <c r="C17" s="168">
        <f>IF(B17=B$95,D$95,IF(B17=B$96,D$96,IF(B17=B$97,D$97,IF(B17=B$98,D$98,D$99))))</f>
        <v>0</v>
      </c>
      <c r="D17" s="150">
        <f>IF(B17=B$95,C$95,IF(B17=B$96,C$96,IF(B17=B$97,C$97,IF(B17=B$98,C$98,C$99))))</f>
        <v>0</v>
      </c>
      <c r="E17" s="29"/>
      <c r="F17" s="19"/>
      <c r="G17" s="26"/>
    </row>
    <row r="18" spans="1:9" ht="31.5" x14ac:dyDescent="0.25">
      <c r="A18" s="6" t="s">
        <v>27</v>
      </c>
      <c r="B18" s="37"/>
      <c r="C18" s="168">
        <f t="shared" ref="C18:C21" si="0">IF(B18=B$95,D$95,IF(B18=B$96,D$96,IF(B18=B$97,D$97,IF(B18=B$98,D$98,D$99))))</f>
        <v>0</v>
      </c>
      <c r="D18" s="150">
        <f t="shared" ref="D18:D21" si="1">IF(B18=B$95,C$95,IF(B18=B$96,C$96,IF(B18=B$97,C$97,IF(B18=B$98,C$98,C$99))))</f>
        <v>0</v>
      </c>
      <c r="E18" s="28"/>
      <c r="F18" s="18"/>
      <c r="G18" s="4"/>
    </row>
    <row r="19" spans="1:9" ht="31.5" x14ac:dyDescent="0.25">
      <c r="A19" s="6" t="s">
        <v>28</v>
      </c>
      <c r="B19" s="37"/>
      <c r="C19" s="168">
        <f t="shared" si="0"/>
        <v>0</v>
      </c>
      <c r="D19" s="150">
        <f t="shared" si="1"/>
        <v>0</v>
      </c>
      <c r="E19" s="28"/>
      <c r="F19" s="18"/>
      <c r="G19" s="4"/>
    </row>
    <row r="20" spans="1:9" ht="31.5" x14ac:dyDescent="0.25">
      <c r="A20" s="6" t="s">
        <v>121</v>
      </c>
      <c r="B20" s="37"/>
      <c r="C20" s="168">
        <f t="shared" si="0"/>
        <v>0</v>
      </c>
      <c r="D20" s="150">
        <f t="shared" si="1"/>
        <v>0</v>
      </c>
      <c r="E20" s="28"/>
      <c r="F20" s="18"/>
      <c r="G20" s="4"/>
    </row>
    <row r="21" spans="1:9" ht="31.5" x14ac:dyDescent="0.25">
      <c r="A21" s="6" t="s">
        <v>120</v>
      </c>
      <c r="B21" s="37"/>
      <c r="C21" s="168">
        <f t="shared" si="0"/>
        <v>0</v>
      </c>
      <c r="D21" s="150">
        <f t="shared" si="1"/>
        <v>0</v>
      </c>
      <c r="E21" s="28"/>
      <c r="F21" s="18"/>
      <c r="G21" s="4"/>
    </row>
    <row r="22" spans="1:9" ht="22.5" x14ac:dyDescent="0.3">
      <c r="A22" s="109" t="s">
        <v>129</v>
      </c>
      <c r="B22" s="110"/>
      <c r="C22" s="110"/>
      <c r="D22" s="110"/>
      <c r="E22" s="110"/>
      <c r="F22" s="110"/>
      <c r="G22" s="111"/>
    </row>
    <row r="23" spans="1:9" ht="15.75" x14ac:dyDescent="0.25">
      <c r="A23" s="7" t="s">
        <v>135</v>
      </c>
      <c r="B23" s="24"/>
      <c r="C23" s="149">
        <f>AVERAGE(C24:C26)</f>
        <v>0</v>
      </c>
      <c r="D23" s="148">
        <f>AVERAGE(D24:D26)</f>
        <v>0</v>
      </c>
      <c r="E23" s="158">
        <v>0.05</v>
      </c>
      <c r="F23" s="19"/>
      <c r="G23" s="26"/>
    </row>
    <row r="24" spans="1:9" ht="31.5" x14ac:dyDescent="0.25">
      <c r="A24" s="6" t="s">
        <v>107</v>
      </c>
      <c r="B24" s="37"/>
      <c r="C24" s="159">
        <f t="shared" ref="C24:C30" si="2">IF(B24=B$95,D$95,IF(B24=B$96,D$96,IF(B24=B$97,D$97,IF(B24=B$98,D$98,D$99))))</f>
        <v>0</v>
      </c>
      <c r="D24" s="150">
        <f t="shared" ref="D24:D26" si="3">IF(B24=B$95,C$95,IF(B24=B$96,C$96,IF(B24=B$97,C$97,IF(B24=B$98,C$98,C$99))))</f>
        <v>0</v>
      </c>
      <c r="E24" s="28"/>
      <c r="F24" s="18"/>
      <c r="G24" s="4"/>
    </row>
    <row r="25" spans="1:9" ht="31.5" x14ac:dyDescent="0.25">
      <c r="A25" s="8" t="s">
        <v>106</v>
      </c>
      <c r="B25" s="37"/>
      <c r="C25" s="159">
        <f t="shared" si="2"/>
        <v>0</v>
      </c>
      <c r="D25" s="150">
        <f t="shared" si="3"/>
        <v>0</v>
      </c>
      <c r="E25" s="28"/>
      <c r="F25" s="18"/>
      <c r="G25" s="4"/>
    </row>
    <row r="26" spans="1:9" ht="15.75" x14ac:dyDescent="0.25">
      <c r="A26" s="8" t="s">
        <v>14</v>
      </c>
      <c r="B26" s="37"/>
      <c r="C26" s="159">
        <f t="shared" si="2"/>
        <v>0</v>
      </c>
      <c r="D26" s="150">
        <f t="shared" si="3"/>
        <v>0</v>
      </c>
      <c r="E26" s="28"/>
      <c r="F26" s="18"/>
      <c r="G26" s="4"/>
    </row>
    <row r="27" spans="1:9" ht="31.5" x14ac:dyDescent="0.25">
      <c r="A27" s="7" t="s">
        <v>136</v>
      </c>
      <c r="B27" s="24"/>
      <c r="C27" s="149">
        <f>AVERAGE(C28:C31)</f>
        <v>0</v>
      </c>
      <c r="D27" s="148">
        <f>AVERAGE(D28:D31)</f>
        <v>0</v>
      </c>
      <c r="E27" s="3">
        <v>0.2</v>
      </c>
      <c r="F27" s="19"/>
      <c r="G27" s="26"/>
    </row>
    <row r="28" spans="1:9" ht="47.25" x14ac:dyDescent="0.25">
      <c r="A28" s="8" t="s">
        <v>123</v>
      </c>
      <c r="B28" s="37"/>
      <c r="C28" s="159">
        <f t="shared" si="2"/>
        <v>0</v>
      </c>
      <c r="D28" s="150">
        <f t="shared" ref="D28:D30" si="4">IF(B28=B$95,C$95,IF(B28=B$96,C$96,IF(B28=B$97,C$97,IF(B28=B$98,C$98,C$99))))</f>
        <v>0</v>
      </c>
      <c r="E28" s="29"/>
      <c r="F28" s="19"/>
      <c r="G28" s="26"/>
    </row>
    <row r="29" spans="1:9" ht="47.25" x14ac:dyDescent="0.25">
      <c r="A29" s="8" t="s">
        <v>122</v>
      </c>
      <c r="B29" s="37"/>
      <c r="C29" s="159">
        <f t="shared" si="2"/>
        <v>0</v>
      </c>
      <c r="D29" s="150">
        <f t="shared" si="4"/>
        <v>0</v>
      </c>
      <c r="E29" s="28"/>
      <c r="F29" s="18"/>
      <c r="G29" s="4"/>
    </row>
    <row r="30" spans="1:9" ht="63" x14ac:dyDescent="0.25">
      <c r="A30" s="8" t="s">
        <v>124</v>
      </c>
      <c r="B30" s="37"/>
      <c r="C30" s="159">
        <f t="shared" si="2"/>
        <v>0</v>
      </c>
      <c r="D30" s="150">
        <f t="shared" si="4"/>
        <v>0</v>
      </c>
      <c r="E30" s="28"/>
      <c r="F30" s="18"/>
      <c r="G30" s="4"/>
      <c r="I30" s="107"/>
    </row>
    <row r="31" spans="1:9" ht="47.25" x14ac:dyDescent="0.25">
      <c r="A31" s="54" t="s">
        <v>125</v>
      </c>
      <c r="B31" s="37"/>
      <c r="C31" s="159" t="str">
        <f>IF(B31="","",(IF(B31=B$95,D$95,IF(B31=B$96,D$96,IF(B31=B$97,D$97,IF(B31=B$98,D$98,D$99))))))</f>
        <v/>
      </c>
      <c r="D31" s="150" t="str">
        <f>IF(B31="","",(IF(B31=B$95,C$95,IF(B31=B$96,C$96,IF(B31=B$97,C$97,IF(B31=B$98,C$98,C$99))))))</f>
        <v/>
      </c>
      <c r="E31" s="28"/>
      <c r="F31" s="18"/>
      <c r="G31" s="4"/>
    </row>
    <row r="32" spans="1:9" ht="31.5" x14ac:dyDescent="0.25">
      <c r="A32" s="7" t="s">
        <v>154</v>
      </c>
      <c r="B32" s="24"/>
      <c r="C32" s="160">
        <f>AVERAGE(C33:C38)</f>
        <v>0</v>
      </c>
      <c r="D32" s="148">
        <f>AVERAGE(D33:D38)</f>
        <v>0</v>
      </c>
      <c r="E32" s="3">
        <v>0.15</v>
      </c>
      <c r="F32" s="19"/>
      <c r="G32" s="26"/>
    </row>
    <row r="33" spans="1:9" ht="15.75" x14ac:dyDescent="0.25">
      <c r="A33" s="8" t="s">
        <v>105</v>
      </c>
      <c r="B33" s="37"/>
      <c r="C33" s="159">
        <f t="shared" ref="C33" si="5">IF(B33=B$95,D$95,IF(B33=B$96,D$96,IF(B33=B$97,D$97,IF(B33=B$98,D$98,D$99))))</f>
        <v>0</v>
      </c>
      <c r="D33" s="150">
        <f t="shared" ref="D33" si="6">IF(B33=B$95,C$95,IF(B33=B$96,C$96,IF(B33=B$97,C$97,IF(B33=B$98,C$98,C$99))))</f>
        <v>0</v>
      </c>
      <c r="E33" s="28"/>
      <c r="F33" s="18"/>
      <c r="G33" s="4"/>
    </row>
    <row r="34" spans="1:9" ht="15.75" x14ac:dyDescent="0.25">
      <c r="A34" s="8" t="s">
        <v>126</v>
      </c>
      <c r="B34" s="37"/>
      <c r="C34" s="159">
        <f>IF(B34=B$111,D$111,IF(B34=B$112,D$112,IF(B34=B$113,D$113,IF(B34=B$114,D$114,D$115))))</f>
        <v>0</v>
      </c>
      <c r="D34" s="150">
        <f>IF(B34=B$111,C$111,IF(B34=B$112,C$112,IF(B34=B$113,C$113,IF(B34=B$114,C$114,C$115))))</f>
        <v>0</v>
      </c>
      <c r="E34" s="28"/>
      <c r="F34" s="18"/>
      <c r="G34" s="4"/>
    </row>
    <row r="35" spans="1:9" ht="31.5" x14ac:dyDescent="0.25">
      <c r="A35" s="54" t="s">
        <v>127</v>
      </c>
      <c r="B35" s="37"/>
      <c r="C35" s="159" t="str">
        <f>IF(B35="","",IF(B35=B$111,D$111,IF(B35=B$112,D$112,IF(B35=B$113,D$113,IF(B35=B$114,D$114,D$115)))))</f>
        <v/>
      </c>
      <c r="D35" s="150" t="str">
        <f>IF(B35="","",IF(B35=B$111,C$111,IF(B35=B$112,C$112,IF(B35=B$113,C$113,IF(B35=B$114,C$114,C$115)))))</f>
        <v/>
      </c>
      <c r="E35" s="28"/>
      <c r="F35" s="18"/>
      <c r="G35" s="4"/>
    </row>
    <row r="36" spans="1:9" ht="15.75" x14ac:dyDescent="0.25">
      <c r="A36" s="54" t="s">
        <v>114</v>
      </c>
      <c r="B36" s="37"/>
      <c r="C36" s="159" t="str">
        <f>IF(B36="","",(IF(B36=B$95,D$95,IF(B36=B$96,D$96,IF(B36=B$97,D$97,IF(B36=B$98,D$98,D$99))))))</f>
        <v/>
      </c>
      <c r="D36" s="150" t="str">
        <f>IF(B36="","",(IF(B36=B$95,C$95,IF(B36=B$96,C$96,IF(B36=B$97,C$97,IF(B36=B$98,C$98,C$99))))))</f>
        <v/>
      </c>
      <c r="E36" s="28"/>
      <c r="F36" s="18"/>
      <c r="G36" s="4"/>
    </row>
    <row r="37" spans="1:9" ht="31.5" x14ac:dyDescent="0.25">
      <c r="A37" s="54" t="s">
        <v>115</v>
      </c>
      <c r="B37" s="37"/>
      <c r="C37" s="159" t="str">
        <f>IF(B37="","",IF(B37=B$111,D$111,IF(B37=B$112,D$112,IF(B37=B$113,D$113,IF(B37=B$114,D$114,D$115)))))</f>
        <v/>
      </c>
      <c r="D37" s="150" t="str">
        <f>IF(B37="","",IF(B37=B$111,C$111,IF(B37=B$112,C$112,IF(B37=B$113,C$113,IF(B37=B$114,C$114,C$115)))))</f>
        <v/>
      </c>
      <c r="E37" s="28"/>
      <c r="F37" s="18"/>
      <c r="G37" s="4"/>
    </row>
    <row r="38" spans="1:9" ht="15.75" x14ac:dyDescent="0.25">
      <c r="A38" s="8" t="s">
        <v>152</v>
      </c>
      <c r="B38" s="38"/>
      <c r="C38" s="161">
        <f>IF(B38=B$107,D$107,D$108)</f>
        <v>0</v>
      </c>
      <c r="D38" s="162">
        <f>IF(B38=B$107,C$107,C$108)</f>
        <v>0</v>
      </c>
      <c r="E38" s="28"/>
      <c r="F38" s="18"/>
      <c r="G38" s="4"/>
    </row>
    <row r="39" spans="1:9" ht="31.5" x14ac:dyDescent="0.25">
      <c r="A39" s="7" t="s">
        <v>137</v>
      </c>
      <c r="B39" s="24"/>
      <c r="C39" s="160">
        <f>AVERAGE(C40:C42)</f>
        <v>0</v>
      </c>
      <c r="D39" s="148">
        <f>AVERAGE(D40:D42)</f>
        <v>0</v>
      </c>
      <c r="E39" s="3">
        <v>0.15</v>
      </c>
      <c r="F39" s="19"/>
      <c r="G39" s="26"/>
      <c r="I39" s="107"/>
    </row>
    <row r="40" spans="1:9" ht="47.25" x14ac:dyDescent="0.25">
      <c r="A40" s="8" t="s">
        <v>116</v>
      </c>
      <c r="B40" s="37"/>
      <c r="C40" s="159">
        <f t="shared" ref="C40:C44" si="7">IF(B40=B$95,D$95,IF(B40=B$96,D$96,IF(B40=B$97,D$97,IF(B40=B$98,D$98,D$99))))</f>
        <v>0</v>
      </c>
      <c r="D40" s="150">
        <f t="shared" ref="D40:D42" si="8">IF(B40=B$95,C$95,IF(B40=B$96,C$96,IF(B40=B$97,C$97,IF(B40=B$98,C$98,C$99))))</f>
        <v>0</v>
      </c>
      <c r="E40" s="28"/>
      <c r="F40" s="18"/>
      <c r="G40" s="4"/>
    </row>
    <row r="41" spans="1:9" ht="47.25" x14ac:dyDescent="0.25">
      <c r="A41" s="8" t="s">
        <v>128</v>
      </c>
      <c r="B41" s="37"/>
      <c r="C41" s="159">
        <f t="shared" si="7"/>
        <v>0</v>
      </c>
      <c r="D41" s="150">
        <f t="shared" si="8"/>
        <v>0</v>
      </c>
      <c r="E41" s="28"/>
      <c r="F41" s="18"/>
      <c r="G41" s="4"/>
    </row>
    <row r="42" spans="1:9" ht="31.5" x14ac:dyDescent="0.25">
      <c r="A42" s="8" t="s">
        <v>31</v>
      </c>
      <c r="B42" s="37"/>
      <c r="C42" s="159">
        <f t="shared" si="7"/>
        <v>0</v>
      </c>
      <c r="D42" s="150">
        <f t="shared" si="8"/>
        <v>0</v>
      </c>
      <c r="E42" s="28"/>
      <c r="F42" s="18"/>
      <c r="G42" s="4"/>
    </row>
    <row r="43" spans="1:9" ht="15.75" x14ac:dyDescent="0.25">
      <c r="A43" s="7" t="s">
        <v>138</v>
      </c>
      <c r="B43" s="24"/>
      <c r="C43" s="160">
        <f>AVERAGE(C44)</f>
        <v>0</v>
      </c>
      <c r="D43" s="148">
        <f>AVERAGE(D44)</f>
        <v>0</v>
      </c>
      <c r="E43" s="3">
        <v>0.05</v>
      </c>
      <c r="F43" s="19"/>
      <c r="G43" s="26"/>
    </row>
    <row r="44" spans="1:9" ht="31.5" x14ac:dyDescent="0.25">
      <c r="A44" s="8" t="s">
        <v>117</v>
      </c>
      <c r="B44" s="37"/>
      <c r="C44" s="159">
        <f t="shared" si="7"/>
        <v>0</v>
      </c>
      <c r="D44" s="150">
        <f t="shared" ref="D44" si="9">IF(B44=B$95,C$95,IF(B44=B$96,C$96,IF(B44=B$97,C$97,IF(B44=B$98,C$98,C$99))))</f>
        <v>0</v>
      </c>
      <c r="E44" s="28"/>
      <c r="F44" s="18"/>
      <c r="G44" s="4"/>
    </row>
    <row r="45" spans="1:9" ht="15.75" x14ac:dyDescent="0.25">
      <c r="A45" s="7" t="s">
        <v>18</v>
      </c>
      <c r="B45" s="24"/>
      <c r="C45" s="160">
        <f>AVERAGE(C46:C47)</f>
        <v>0</v>
      </c>
      <c r="D45" s="148">
        <f>AVERAGE(D46:D47)</f>
        <v>0</v>
      </c>
      <c r="E45" s="3">
        <v>0.1</v>
      </c>
      <c r="F45" s="19"/>
      <c r="G45" s="26"/>
    </row>
    <row r="46" spans="1:9" ht="31.5" x14ac:dyDescent="0.25">
      <c r="A46" s="8" t="s">
        <v>118</v>
      </c>
      <c r="B46" s="38"/>
      <c r="C46" s="161">
        <f>IF(B46=B$102,D$102,IF(B46=B$103,D$103,D$104))</f>
        <v>0</v>
      </c>
      <c r="D46" s="150">
        <f>IF(B46=B$102,C$102,IF(B46=B$103,C$103,C$104))</f>
        <v>0</v>
      </c>
      <c r="E46" s="28"/>
      <c r="F46" s="27"/>
      <c r="G46" s="4"/>
    </row>
    <row r="47" spans="1:9" ht="31.5" x14ac:dyDescent="0.25">
      <c r="A47" s="8" t="s">
        <v>119</v>
      </c>
      <c r="B47" s="38"/>
      <c r="C47" s="161">
        <f>IF(B47=B$102,D$102,IF(B47=B$103,D$103,D$104))</f>
        <v>0</v>
      </c>
      <c r="D47" s="150">
        <f>IF(B47=B$102,C$102,IF(B47=B$103,C$103,C$104))</f>
        <v>0</v>
      </c>
      <c r="E47" s="28"/>
      <c r="F47" s="18"/>
      <c r="G47" s="4"/>
    </row>
    <row r="48" spans="1:9" ht="20.25" x14ac:dyDescent="0.3">
      <c r="A48" s="108" t="s">
        <v>19</v>
      </c>
      <c r="B48" s="24"/>
      <c r="C48" s="163"/>
      <c r="D48" s="148"/>
      <c r="E48" s="3">
        <f>SUM(E49,E51,E53,E55,E58,E61,E70,E73,E65)</f>
        <v>0.15</v>
      </c>
      <c r="F48" s="19"/>
      <c r="G48" s="26"/>
    </row>
    <row r="49" spans="1:7" ht="15.75" x14ac:dyDescent="0.25">
      <c r="A49" s="7" t="s">
        <v>139</v>
      </c>
      <c r="B49" s="24"/>
      <c r="C49" s="160">
        <f>AVERAGE(C50)</f>
        <v>0</v>
      </c>
      <c r="D49" s="106">
        <f>AVERAGE(D50)</f>
        <v>0</v>
      </c>
      <c r="E49" s="142">
        <v>0.01</v>
      </c>
      <c r="F49" s="19"/>
      <c r="G49" s="26"/>
    </row>
    <row r="50" spans="1:7" ht="32.25" customHeight="1" x14ac:dyDescent="0.25">
      <c r="A50" s="8" t="s">
        <v>150</v>
      </c>
      <c r="B50" s="37"/>
      <c r="C50" s="159">
        <f>IF(B50=B$111,D$111,IF(B50=B$112,D$112,IF(B50=B$113,D$113,IF(B50=B$114,D$114,D$115))))</f>
        <v>0</v>
      </c>
      <c r="D50" s="150">
        <f>IF(B50=B$111,C$111,IF(B50=B$112,C$112,IF(B50=B$113,C$113,IF(B50=B$114,C$114,C$115))))</f>
        <v>0</v>
      </c>
      <c r="E50" s="28"/>
      <c r="F50" s="19"/>
      <c r="G50" s="26"/>
    </row>
    <row r="51" spans="1:7" ht="15.75" x14ac:dyDescent="0.25">
      <c r="A51" s="7" t="s">
        <v>140</v>
      </c>
      <c r="B51" s="24"/>
      <c r="C51" s="160">
        <f>AVERAGE(C52)</f>
        <v>0</v>
      </c>
      <c r="D51" s="106">
        <f>AVERAGE(D52)</f>
        <v>0</v>
      </c>
      <c r="E51" s="142">
        <v>0.01</v>
      </c>
      <c r="F51" s="19"/>
      <c r="G51" s="26"/>
    </row>
    <row r="52" spans="1:7" ht="15.75" x14ac:dyDescent="0.25">
      <c r="A52" s="8" t="s">
        <v>155</v>
      </c>
      <c r="B52" s="37"/>
      <c r="C52" s="159">
        <f>IF(B52=B$111,D$111,IF(B52=B$112,D$112,IF(B52=B$113,D$113,IF(B52=B$114,D$114,D$115))))</f>
        <v>0</v>
      </c>
      <c r="D52" s="150">
        <f>IF(B52=B$111,C$111,IF(B52=B$112,C$112,IF(B52=B$113,C$113,IF(B52=B$114,C$114,C$115))))</f>
        <v>0</v>
      </c>
      <c r="E52" s="28"/>
      <c r="F52" s="19"/>
      <c r="G52" s="26"/>
    </row>
    <row r="53" spans="1:7" ht="15.75" x14ac:dyDescent="0.25">
      <c r="A53" s="7" t="s">
        <v>141</v>
      </c>
      <c r="B53" s="24"/>
      <c r="C53" s="160">
        <f>AVERAGE(C54)</f>
        <v>0</v>
      </c>
      <c r="D53" s="106">
        <f>AVERAGE(D54)</f>
        <v>0</v>
      </c>
      <c r="E53" s="142">
        <v>0.01</v>
      </c>
      <c r="F53" s="19"/>
      <c r="G53" s="26"/>
    </row>
    <row r="54" spans="1:7" ht="15.75" x14ac:dyDescent="0.25">
      <c r="A54" s="8" t="s">
        <v>130</v>
      </c>
      <c r="B54" s="37"/>
      <c r="C54" s="159">
        <f>IF(B54=B$111,D$111,IF(B54=B$112,D$112,IF(B54=B$113,D$113,IF(B54=B$114,D$114,D$115))))</f>
        <v>0</v>
      </c>
      <c r="D54" s="150">
        <f>IF(B54=B$111,C$111,IF(B54=B$112,C$112,IF(B54=B$113,C$113,IF(B54=B$114,C$114,C$115))))</f>
        <v>0</v>
      </c>
      <c r="E54" s="28"/>
      <c r="F54" s="19"/>
      <c r="G54" s="26"/>
    </row>
    <row r="55" spans="1:7" ht="15.75" x14ac:dyDescent="0.25">
      <c r="A55" s="7" t="s">
        <v>142</v>
      </c>
      <c r="B55" s="24"/>
      <c r="C55" s="160">
        <f>AVERAGE(C56)</f>
        <v>0</v>
      </c>
      <c r="D55" s="106">
        <f>AVERAGE(D56)</f>
        <v>0</v>
      </c>
      <c r="E55" s="142">
        <v>0.02</v>
      </c>
      <c r="F55" s="19"/>
      <c r="G55" s="26"/>
    </row>
    <row r="56" spans="1:7" ht="31.5" x14ac:dyDescent="0.25">
      <c r="A56" s="8" t="s">
        <v>131</v>
      </c>
      <c r="B56" s="37"/>
      <c r="C56" s="159">
        <f t="shared" ref="C56" si="10">IF(B56=B$95,D$95,IF(B56=B$96,D$96,IF(B56=B$97,D$97,IF(B56=B$98,D$98,D$99))))</f>
        <v>0</v>
      </c>
      <c r="D56" s="150">
        <f t="shared" ref="D56" si="11">IF(B56=B$95,C$95,IF(B56=B$96,C$96,IF(B56=B$97,C$97,IF(B56=B$98,C$98,C$99))))</f>
        <v>0</v>
      </c>
      <c r="E56" s="28"/>
      <c r="F56" s="19"/>
      <c r="G56" s="26"/>
    </row>
    <row r="57" spans="1:7" ht="31.5" customHeight="1" x14ac:dyDescent="0.25">
      <c r="A57" s="8" t="s">
        <v>132</v>
      </c>
      <c r="B57" s="38"/>
      <c r="C57" s="161">
        <f>IF(B57=B$102,D$102,IF(B57=B$103,D$103,D$104))</f>
        <v>0</v>
      </c>
      <c r="D57" s="150">
        <f>IF(B57=B$102,C$102,IF(B57=B$103,C$103,C$104))</f>
        <v>0</v>
      </c>
      <c r="E57" s="28"/>
      <c r="F57" s="19"/>
      <c r="G57" s="26"/>
    </row>
    <row r="58" spans="1:7" ht="15.75" x14ac:dyDescent="0.25">
      <c r="A58" s="7" t="s">
        <v>143</v>
      </c>
      <c r="B58" s="24"/>
      <c r="C58" s="160">
        <f>AVERAGE(C59)</f>
        <v>0</v>
      </c>
      <c r="D58" s="106">
        <f>AVERAGE(D59)</f>
        <v>0</v>
      </c>
      <c r="E58" s="142">
        <v>0.02</v>
      </c>
      <c r="F58" s="19"/>
      <c r="G58" s="26"/>
    </row>
    <row r="59" spans="1:7" ht="15.75" x14ac:dyDescent="0.25">
      <c r="A59" s="8" t="s">
        <v>133</v>
      </c>
      <c r="B59" s="38"/>
      <c r="C59" s="161">
        <f t="shared" ref="C59:C60" si="12">IF(B59=B$102,D$102,IF(B59=B$103,D$103,D$104))</f>
        <v>0</v>
      </c>
      <c r="D59" s="150">
        <f t="shared" ref="D59:D60" si="13">IF(B59=B$102,C$102,IF(B59=B$103,C$103,C$104))</f>
        <v>0</v>
      </c>
      <c r="E59" s="28"/>
      <c r="F59" s="19"/>
      <c r="G59" s="26"/>
    </row>
    <row r="60" spans="1:7" ht="15.75" x14ac:dyDescent="0.25">
      <c r="A60" s="8" t="s">
        <v>134</v>
      </c>
      <c r="B60" s="38"/>
      <c r="C60" s="161">
        <f t="shared" si="12"/>
        <v>0</v>
      </c>
      <c r="D60" s="150">
        <f t="shared" si="13"/>
        <v>0</v>
      </c>
      <c r="E60" s="28"/>
      <c r="F60" s="19"/>
      <c r="G60" s="26"/>
    </row>
    <row r="61" spans="1:7" ht="15.75" x14ac:dyDescent="0.25">
      <c r="A61" s="7" t="s">
        <v>144</v>
      </c>
      <c r="B61" s="24"/>
      <c r="C61" s="160">
        <f>AVERAGE(C62)</f>
        <v>0</v>
      </c>
      <c r="D61" s="106">
        <f>AVERAGE(D62)</f>
        <v>0</v>
      </c>
      <c r="E61" s="142">
        <v>0.03</v>
      </c>
      <c r="F61" s="19"/>
      <c r="G61" s="26"/>
    </row>
    <row r="62" spans="1:7" ht="31.5" x14ac:dyDescent="0.25">
      <c r="A62" s="8" t="s">
        <v>145</v>
      </c>
      <c r="B62" s="38"/>
      <c r="C62" s="161">
        <f t="shared" ref="C62:C64" si="14">IF(B62=B$102,D$102,IF(B62=B$103,D$103,D$104))</f>
        <v>0</v>
      </c>
      <c r="D62" s="150">
        <f t="shared" ref="D62:D63" si="15">IF(B62=B$102,C$102,IF(B62=B$103,C$103,C$104))</f>
        <v>0</v>
      </c>
      <c r="E62" s="28"/>
      <c r="F62" s="19"/>
      <c r="G62" s="26"/>
    </row>
    <row r="63" spans="1:7" ht="15.75" x14ac:dyDescent="0.25">
      <c r="A63" s="8" t="s">
        <v>146</v>
      </c>
      <c r="B63" s="38"/>
      <c r="C63" s="161">
        <f t="shared" si="14"/>
        <v>0</v>
      </c>
      <c r="D63" s="150">
        <f t="shared" si="15"/>
        <v>0</v>
      </c>
      <c r="E63" s="28"/>
      <c r="F63" s="19"/>
      <c r="G63" s="26"/>
    </row>
    <row r="64" spans="1:7" s="140" customFormat="1" ht="31.5" x14ac:dyDescent="0.25">
      <c r="A64" s="54" t="s">
        <v>148</v>
      </c>
      <c r="B64" s="38"/>
      <c r="C64" s="161" t="str">
        <f>IF(B64="","",IF(B64=B$102,D$102,IF(B64=B$103,D$103,D$104)))</f>
        <v/>
      </c>
      <c r="D64" s="150" t="str">
        <f>IF(B64="","",IF(B64=B$102,C$102,IF(B64=B$103,C$103,C$104)))</f>
        <v/>
      </c>
      <c r="E64" s="28"/>
      <c r="F64" s="139"/>
      <c r="G64" s="11"/>
    </row>
    <row r="65" spans="1:7" s="147" customFormat="1" ht="15.75" x14ac:dyDescent="0.25">
      <c r="A65" s="7" t="s">
        <v>170</v>
      </c>
      <c r="B65" s="24"/>
      <c r="C65" s="160">
        <f>AVERAGE(C66)</f>
        <v>0</v>
      </c>
      <c r="D65" s="106">
        <f>AVERAGE(D66)</f>
        <v>0</v>
      </c>
      <c r="E65" s="144">
        <v>0.03</v>
      </c>
      <c r="F65" s="145"/>
      <c r="G65" s="146"/>
    </row>
    <row r="66" spans="1:7" s="140" customFormat="1" ht="15.75" x14ac:dyDescent="0.25">
      <c r="A66" s="8" t="s">
        <v>171</v>
      </c>
      <c r="B66" s="37"/>
      <c r="C66" s="159">
        <f>IF(B66=B$111,D$111,IF(B66=B$112,D$112,IF(B66=B$113,D$113,IF(B66=B$114,D$114,D$115))))</f>
        <v>0</v>
      </c>
      <c r="D66" s="150">
        <f>IF(B66=B$111,C$111,IF(B66=B$112,C$112,IF(B66=B$113,C$113,IF(B66=B$114,C$114,C$115))))</f>
        <v>0</v>
      </c>
      <c r="E66" s="28"/>
      <c r="F66" s="139"/>
      <c r="G66" s="11"/>
    </row>
    <row r="67" spans="1:7" s="140" customFormat="1" ht="31.5" x14ac:dyDescent="0.25">
      <c r="A67" s="8" t="s">
        <v>173</v>
      </c>
      <c r="B67" s="37"/>
      <c r="C67" s="159">
        <f t="shared" ref="C67" si="16">IF(B67=B$95,D$95,IF(B67=B$96,D$96,IF(B67=B$97,D$97,IF(B67=B$98,D$98,D$99))))</f>
        <v>0</v>
      </c>
      <c r="D67" s="150">
        <f t="shared" ref="D67" si="17">IF(B67=B$95,C$95,IF(B67=B$96,C$96,IF(B67=B$97,C$97,IF(B67=B$98,C$98,C$99))))</f>
        <v>0</v>
      </c>
      <c r="E67" s="28"/>
      <c r="F67" s="139"/>
      <c r="G67" s="11"/>
    </row>
    <row r="68" spans="1:7" s="140" customFormat="1" ht="15.75" x14ac:dyDescent="0.25">
      <c r="A68" s="8" t="s">
        <v>172</v>
      </c>
      <c r="B68" s="37"/>
      <c r="C68" s="159">
        <f t="shared" ref="C68:C69" si="18">IF(B68=B$111,D$111,IF(B68=B$112,D$112,IF(B68=B$113,D$113,IF(B68=B$114,D$114,D$115))))</f>
        <v>0</v>
      </c>
      <c r="D68" s="150">
        <f t="shared" ref="D68:D69" si="19">IF(B68=B$111,C$111,IF(B68=B$112,C$112,IF(B68=B$113,C$113,IF(B68=B$114,C$114,C$115))))</f>
        <v>0</v>
      </c>
      <c r="E68" s="28"/>
      <c r="F68" s="139"/>
      <c r="G68" s="11"/>
    </row>
    <row r="69" spans="1:7" s="140" customFormat="1" ht="15.75" x14ac:dyDescent="0.25">
      <c r="A69" s="8" t="s">
        <v>174</v>
      </c>
      <c r="B69" s="37"/>
      <c r="C69" s="159">
        <f t="shared" si="18"/>
        <v>0</v>
      </c>
      <c r="D69" s="150">
        <f t="shared" si="19"/>
        <v>0</v>
      </c>
      <c r="E69" s="28"/>
      <c r="F69" s="139"/>
      <c r="G69" s="11"/>
    </row>
    <row r="70" spans="1:7" ht="15.75" x14ac:dyDescent="0.25">
      <c r="A70" s="7" t="s">
        <v>167</v>
      </c>
      <c r="B70" s="24"/>
      <c r="C70" s="160">
        <f>AVERAGE(C71)</f>
        <v>0</v>
      </c>
      <c r="D70" s="106">
        <f>AVERAGE(D71)</f>
        <v>0</v>
      </c>
      <c r="E70" s="142">
        <v>0.01</v>
      </c>
      <c r="F70" s="19"/>
      <c r="G70" s="26"/>
    </row>
    <row r="71" spans="1:7" ht="31.5" x14ac:dyDescent="0.25">
      <c r="A71" s="8" t="s">
        <v>147</v>
      </c>
      <c r="B71" s="38"/>
      <c r="C71" s="161">
        <f t="shared" ref="C71" si="20">IF(B71=B$102,D$102,IF(B71=B$103,D$103,D$104))</f>
        <v>0</v>
      </c>
      <c r="D71" s="150">
        <f t="shared" ref="D71" si="21">IF(B71=B$102,C$102,IF(B71=B$103,C$103,C$104))</f>
        <v>0</v>
      </c>
      <c r="E71" s="28"/>
      <c r="F71" s="19"/>
      <c r="G71" s="26"/>
    </row>
    <row r="72" spans="1:7" ht="31.5" x14ac:dyDescent="0.25">
      <c r="A72" s="8" t="s">
        <v>149</v>
      </c>
      <c r="B72" s="37"/>
      <c r="C72" s="159">
        <f t="shared" ref="C72" si="22">IF(B72=B$95,D$95,IF(B72=B$96,D$96,IF(B72=B$97,D$97,IF(B72=B$98,D$98,D$99))))</f>
        <v>0</v>
      </c>
      <c r="D72" s="150">
        <f t="shared" ref="D72" si="23">IF(B72=B$95,C$95,IF(B72=B$96,C$96,IF(B72=B$97,C$97,IF(B72=B$98,C$98,C$99))))</f>
        <v>0</v>
      </c>
      <c r="E72" s="28"/>
      <c r="F72" s="19"/>
      <c r="G72" s="26"/>
    </row>
    <row r="73" spans="1:7" ht="15.75" x14ac:dyDescent="0.25">
      <c r="A73" s="7" t="s">
        <v>168</v>
      </c>
      <c r="B73" s="24"/>
      <c r="C73" s="160">
        <f>AVERAGE(C74)</f>
        <v>0</v>
      </c>
      <c r="D73" s="106">
        <f>AVERAGE(D74)</f>
        <v>0</v>
      </c>
      <c r="E73" s="142">
        <v>0.01</v>
      </c>
      <c r="F73" s="19"/>
      <c r="G73" s="26"/>
    </row>
    <row r="74" spans="1:7" ht="15.75" x14ac:dyDescent="0.25">
      <c r="A74" s="8" t="s">
        <v>151</v>
      </c>
      <c r="B74" s="37"/>
      <c r="C74" s="159">
        <f t="shared" ref="C74" si="24">IF(B74=B$95,D$95,IF(B74=B$96,D$96,IF(B74=B$97,D$97,IF(B74=B$98,D$98,D$99))))</f>
        <v>0</v>
      </c>
      <c r="D74" s="150">
        <f t="shared" ref="D74" si="25">IF(B74=B$95,C$95,IF(B74=B$96,C$96,IF(B74=B$97,C$97,IF(B74=B$98,C$98,C$99))))</f>
        <v>0</v>
      </c>
      <c r="E74" s="28"/>
      <c r="F74" s="19"/>
      <c r="G74" s="26"/>
    </row>
    <row r="75" spans="1:7" ht="15.75" x14ac:dyDescent="0.25">
      <c r="A75" s="8" t="s">
        <v>153</v>
      </c>
      <c r="B75" s="37"/>
      <c r="C75" s="159">
        <f>IF(B75=B$107,D$107,D$108)</f>
        <v>0</v>
      </c>
      <c r="D75" s="164">
        <f>IF(B75=B$107,C$107,C$108)</f>
        <v>0</v>
      </c>
      <c r="E75" s="28"/>
      <c r="F75" s="19"/>
      <c r="G75" s="26"/>
    </row>
    <row r="76" spans="1:7" s="140" customFormat="1" ht="15.75" x14ac:dyDescent="0.25">
      <c r="A76" s="8" t="s">
        <v>44</v>
      </c>
      <c r="B76" s="38"/>
      <c r="C76" s="161">
        <f t="shared" ref="C76" si="26">IF(B76=B$102,D$102,IF(B76=B$103,D$103,D$104))</f>
        <v>0</v>
      </c>
      <c r="D76" s="150">
        <f t="shared" ref="D76" si="27">IF(B76=B$102,C$102,IF(B76=B$103,C$103,C$104))</f>
        <v>0</v>
      </c>
      <c r="E76" s="28"/>
      <c r="F76" s="139"/>
      <c r="G76" s="11"/>
    </row>
    <row r="77" spans="1:7" ht="31.5" x14ac:dyDescent="0.25">
      <c r="A77" s="141" t="s">
        <v>169</v>
      </c>
      <c r="B77" s="37"/>
      <c r="C77" s="159" t="str">
        <f>IF(B77="","",(IF(B77=B$95,D$95,IF(B77=B$96,D$96,IF(B77=B$97,D$97,IF(B77=B$98,D$98,D$99))))))</f>
        <v/>
      </c>
      <c r="D77" s="150" t="str">
        <f>IF(B77="","",(IF(B77=B$95,C$95,IF(B77=B$96,C$96,IF(B77=B$97,C$97,IF(B77=B$98,C$98,C$99))))))</f>
        <v/>
      </c>
      <c r="E77" s="31" t="str">
        <f>IF(C77="","",(IF(C77=C$95,D$95,IF(C77=C$96,D$96,IF(C77=C$97,D$97,IF(C77=C$98,D$98,D$99))))))</f>
        <v/>
      </c>
      <c r="F77" s="18"/>
      <c r="G77" s="4"/>
    </row>
    <row r="78" spans="1:7" ht="15.75" x14ac:dyDescent="0.25">
      <c r="A78" s="7" t="s">
        <v>20</v>
      </c>
      <c r="B78" s="24"/>
      <c r="C78" s="160"/>
      <c r="D78" s="148">
        <f>D48*E48+D45*E45+D43*E43+D27*E27+D39*E39+D32*E32+D23*E23+D16*E16</f>
        <v>0</v>
      </c>
      <c r="E78" s="3">
        <f>E48+E45+E43+E27+E39+E32+E23+E16</f>
        <v>0.95000000000000007</v>
      </c>
      <c r="F78" s="19"/>
      <c r="G78" s="26"/>
    </row>
    <row r="79" spans="1:7" x14ac:dyDescent="0.2">
      <c r="C79" s="165"/>
      <c r="D79" s="32"/>
    </row>
    <row r="80" spans="1:7" ht="54" x14ac:dyDescent="0.25">
      <c r="A80" s="9" t="s">
        <v>11</v>
      </c>
      <c r="B80" s="2" t="s">
        <v>38</v>
      </c>
      <c r="C80" s="30" t="s">
        <v>109</v>
      </c>
      <c r="D80" s="33" t="s">
        <v>166</v>
      </c>
      <c r="E80" s="9" t="s">
        <v>12</v>
      </c>
      <c r="F80" s="9" t="s">
        <v>13</v>
      </c>
      <c r="G80" s="9"/>
    </row>
    <row r="81" spans="1:7" ht="15.75" x14ac:dyDescent="0.25">
      <c r="A81" s="5" t="s">
        <v>21</v>
      </c>
      <c r="B81" s="24"/>
      <c r="C81" s="160">
        <f>AVERAGE(C82:C89)</f>
        <v>0</v>
      </c>
      <c r="D81" s="34">
        <f>AVERAGE(D82:D89)</f>
        <v>0</v>
      </c>
      <c r="E81" s="10">
        <v>0.05</v>
      </c>
      <c r="F81" s="20"/>
      <c r="G81" s="26"/>
    </row>
    <row r="82" spans="1:7" ht="15.75" x14ac:dyDescent="0.25">
      <c r="A82" s="6" t="s">
        <v>40</v>
      </c>
      <c r="B82" s="37"/>
      <c r="C82" s="159">
        <f>IF(B82=B$107,D$107,D$108)</f>
        <v>0</v>
      </c>
      <c r="D82" s="164">
        <f>IF(B82=B$107,C$107,C$108)</f>
        <v>0</v>
      </c>
      <c r="E82" s="39"/>
      <c r="F82" s="20"/>
      <c r="G82" s="26"/>
    </row>
    <row r="83" spans="1:7" ht="15.75" x14ac:dyDescent="0.25">
      <c r="A83" s="6" t="s">
        <v>22</v>
      </c>
      <c r="B83" s="38"/>
      <c r="C83" s="161">
        <f t="shared" ref="C83" si="28">IF(B83=B$102,D$102,IF(B83=B$103,D$103,D$104))</f>
        <v>0</v>
      </c>
      <c r="D83" s="150">
        <f t="shared" ref="D83" si="29">IF(B83=B$102,C$102,IF(B83=B$103,C$103,C$104))</f>
        <v>0</v>
      </c>
      <c r="E83" s="28"/>
      <c r="F83" s="18"/>
      <c r="G83" s="11"/>
    </row>
    <row r="84" spans="1:7" ht="31.5" x14ac:dyDescent="0.25">
      <c r="A84" s="6" t="s">
        <v>41</v>
      </c>
      <c r="B84" s="37"/>
      <c r="C84" s="159">
        <f>IF(B84=B$107,D$107,D$108)</f>
        <v>0</v>
      </c>
      <c r="D84" s="164">
        <f>IF(B84=B$107,C$107,C$108)</f>
        <v>0</v>
      </c>
      <c r="E84" s="28"/>
      <c r="F84" s="18"/>
      <c r="G84" s="11"/>
    </row>
    <row r="85" spans="1:7" ht="15.75" x14ac:dyDescent="0.25">
      <c r="A85" s="6" t="s">
        <v>43</v>
      </c>
      <c r="B85" s="38"/>
      <c r="C85" s="161">
        <f t="shared" ref="C85:C89" si="30">IF(B85=B$102,D$102,IF(B85=B$103,D$103,D$104))</f>
        <v>0</v>
      </c>
      <c r="D85" s="150">
        <f t="shared" ref="D85:D89" si="31">IF(B85=B$102,C$102,IF(B85=B$103,C$103,C$104))</f>
        <v>0</v>
      </c>
      <c r="E85" s="28"/>
      <c r="F85" s="18"/>
      <c r="G85" s="11"/>
    </row>
    <row r="86" spans="1:7" ht="15.75" x14ac:dyDescent="0.25">
      <c r="A86" s="6" t="s">
        <v>42</v>
      </c>
      <c r="B86" s="38"/>
      <c r="C86" s="161">
        <f t="shared" si="30"/>
        <v>0</v>
      </c>
      <c r="D86" s="150">
        <f t="shared" si="31"/>
        <v>0</v>
      </c>
      <c r="E86" s="28"/>
      <c r="F86" s="18"/>
      <c r="G86" s="11"/>
    </row>
    <row r="87" spans="1:7" ht="15.75" x14ac:dyDescent="0.25">
      <c r="A87" s="6" t="s">
        <v>23</v>
      </c>
      <c r="B87" s="38"/>
      <c r="C87" s="161">
        <f t="shared" si="30"/>
        <v>0</v>
      </c>
      <c r="D87" s="150">
        <f t="shared" si="31"/>
        <v>0</v>
      </c>
      <c r="E87" s="28"/>
      <c r="F87" s="18"/>
      <c r="G87" s="11"/>
    </row>
    <row r="88" spans="1:7" ht="31.5" x14ac:dyDescent="0.25">
      <c r="A88" s="6" t="s">
        <v>24</v>
      </c>
      <c r="B88" s="38"/>
      <c r="C88" s="161">
        <f t="shared" si="30"/>
        <v>0</v>
      </c>
      <c r="D88" s="150">
        <f t="shared" si="31"/>
        <v>0</v>
      </c>
      <c r="E88" s="28"/>
      <c r="F88" s="18"/>
      <c r="G88" s="11"/>
    </row>
    <row r="89" spans="1:7" ht="15.75" x14ac:dyDescent="0.25">
      <c r="A89" s="6" t="s">
        <v>25</v>
      </c>
      <c r="B89" s="38"/>
      <c r="C89" s="161">
        <f t="shared" si="30"/>
        <v>0</v>
      </c>
      <c r="D89" s="150">
        <f t="shared" si="31"/>
        <v>0</v>
      </c>
      <c r="E89" s="28"/>
      <c r="F89" s="18"/>
      <c r="G89" s="11"/>
    </row>
    <row r="90" spans="1:7" x14ac:dyDescent="0.2">
      <c r="C90" s="32"/>
      <c r="D90" s="32"/>
    </row>
    <row r="91" spans="1:7" ht="15.75" x14ac:dyDescent="0.25">
      <c r="A91" s="12" t="s">
        <v>164</v>
      </c>
      <c r="B91" s="12"/>
      <c r="C91" s="166"/>
      <c r="D91" s="35">
        <f>D78+D81</f>
        <v>0</v>
      </c>
      <c r="E91" s="13">
        <f>E78+E81</f>
        <v>1</v>
      </c>
      <c r="F91" s="14"/>
      <c r="G91" s="25"/>
    </row>
    <row r="92" spans="1:7" ht="15.75" x14ac:dyDescent="0.25">
      <c r="A92" s="17" t="s">
        <v>165</v>
      </c>
      <c r="B92" s="17"/>
      <c r="C92" s="167"/>
      <c r="D92" s="36">
        <f>D91/5</f>
        <v>0</v>
      </c>
      <c r="E92" s="15"/>
    </row>
    <row r="93" spans="1:7" x14ac:dyDescent="0.2">
      <c r="D93" s="32"/>
    </row>
    <row r="94" spans="1:7" ht="25.5" x14ac:dyDescent="0.2">
      <c r="B94" s="16" t="s">
        <v>156</v>
      </c>
      <c r="C94" s="102"/>
      <c r="D94" s="15"/>
    </row>
    <row r="95" spans="1:7" x14ac:dyDescent="0.2">
      <c r="B95" s="23" t="s">
        <v>35</v>
      </c>
      <c r="C95" s="103">
        <v>4</v>
      </c>
      <c r="D95" s="105">
        <v>1</v>
      </c>
    </row>
    <row r="96" spans="1:7" x14ac:dyDescent="0.2">
      <c r="B96" s="23" t="s">
        <v>37</v>
      </c>
      <c r="C96" s="103">
        <v>3</v>
      </c>
      <c r="D96" s="105">
        <v>0.85</v>
      </c>
      <c r="E96" s="15"/>
      <c r="F96" s="15"/>
      <c r="G96" s="15"/>
    </row>
    <row r="97" spans="2:4" x14ac:dyDescent="0.2">
      <c r="B97" s="23" t="s">
        <v>110</v>
      </c>
      <c r="C97" s="103">
        <v>2</v>
      </c>
      <c r="D97" s="105">
        <v>0.75</v>
      </c>
    </row>
    <row r="98" spans="2:4" x14ac:dyDescent="0.2">
      <c r="B98" s="23" t="s">
        <v>111</v>
      </c>
      <c r="C98" s="103">
        <v>1</v>
      </c>
      <c r="D98" s="105">
        <v>0.6</v>
      </c>
    </row>
    <row r="99" spans="2:4" x14ac:dyDescent="0.2">
      <c r="B99" s="23" t="s">
        <v>112</v>
      </c>
      <c r="C99" s="103">
        <v>0</v>
      </c>
      <c r="D99" s="105">
        <v>0</v>
      </c>
    </row>
    <row r="100" spans="2:4" x14ac:dyDescent="0.2">
      <c r="B100" s="21"/>
      <c r="C100" s="1"/>
    </row>
    <row r="101" spans="2:4" ht="25.5" x14ac:dyDescent="0.2">
      <c r="B101" s="16" t="s">
        <v>36</v>
      </c>
      <c r="C101" s="104"/>
      <c r="D101" s="15"/>
    </row>
    <row r="102" spans="2:4" x14ac:dyDescent="0.2">
      <c r="B102" s="23" t="s">
        <v>32</v>
      </c>
      <c r="C102" s="103">
        <v>4</v>
      </c>
      <c r="D102" s="105">
        <v>1</v>
      </c>
    </row>
    <row r="103" spans="2:4" x14ac:dyDescent="0.2">
      <c r="B103" s="23" t="s">
        <v>163</v>
      </c>
      <c r="C103" s="103">
        <v>2</v>
      </c>
      <c r="D103" s="105">
        <v>0.75</v>
      </c>
    </row>
    <row r="104" spans="2:4" x14ac:dyDescent="0.2">
      <c r="B104" s="23" t="s">
        <v>33</v>
      </c>
      <c r="C104" s="103">
        <v>0</v>
      </c>
      <c r="D104" s="105">
        <v>0</v>
      </c>
    </row>
    <row r="105" spans="2:4" x14ac:dyDescent="0.2">
      <c r="B105" s="21"/>
      <c r="C105" s="1"/>
    </row>
    <row r="106" spans="2:4" ht="25.5" x14ac:dyDescent="0.2">
      <c r="B106" s="16" t="s">
        <v>34</v>
      </c>
      <c r="C106" s="104"/>
      <c r="D106" s="15"/>
    </row>
    <row r="107" spans="2:4" x14ac:dyDescent="0.2">
      <c r="B107" s="23" t="s">
        <v>32</v>
      </c>
      <c r="C107" s="103">
        <v>4</v>
      </c>
      <c r="D107" s="105">
        <v>1</v>
      </c>
    </row>
    <row r="108" spans="2:4" x14ac:dyDescent="0.2">
      <c r="B108" s="23" t="s">
        <v>33</v>
      </c>
      <c r="C108" s="103">
        <v>0</v>
      </c>
      <c r="D108" s="105">
        <v>0</v>
      </c>
    </row>
    <row r="110" spans="2:4" x14ac:dyDescent="0.2">
      <c r="B110" s="22" t="s">
        <v>157</v>
      </c>
      <c r="C110" s="102"/>
      <c r="D110" s="15"/>
    </row>
    <row r="111" spans="2:4" x14ac:dyDescent="0.2">
      <c r="B111" s="143" t="s">
        <v>158</v>
      </c>
      <c r="C111" s="103">
        <v>4</v>
      </c>
      <c r="D111" s="105">
        <v>1</v>
      </c>
    </row>
    <row r="112" spans="2:4" x14ac:dyDescent="0.2">
      <c r="B112" s="143" t="s">
        <v>159</v>
      </c>
      <c r="C112" s="103">
        <v>3</v>
      </c>
      <c r="D112" s="105">
        <v>0.85</v>
      </c>
    </row>
    <row r="113" spans="2:4" x14ac:dyDescent="0.2">
      <c r="B113" s="143" t="s">
        <v>160</v>
      </c>
      <c r="C113" s="103">
        <v>2</v>
      </c>
      <c r="D113" s="105">
        <v>0.75</v>
      </c>
    </row>
    <row r="114" spans="2:4" x14ac:dyDescent="0.2">
      <c r="B114" s="143" t="s">
        <v>161</v>
      </c>
      <c r="C114" s="103">
        <v>1</v>
      </c>
      <c r="D114" s="105">
        <v>0.6</v>
      </c>
    </row>
    <row r="115" spans="2:4" x14ac:dyDescent="0.2">
      <c r="B115" s="143" t="s">
        <v>162</v>
      </c>
      <c r="C115" s="103">
        <v>0</v>
      </c>
      <c r="D115" s="105">
        <v>0</v>
      </c>
    </row>
  </sheetData>
  <sheetProtection selectLockedCells="1"/>
  <mergeCells count="19">
    <mergeCell ref="C10:F10"/>
    <mergeCell ref="C11:F11"/>
    <mergeCell ref="C12:F12"/>
    <mergeCell ref="C13:F13"/>
    <mergeCell ref="A7:B7"/>
    <mergeCell ref="A8:B8"/>
    <mergeCell ref="A9:B9"/>
    <mergeCell ref="A10:B10"/>
    <mergeCell ref="A11:B11"/>
    <mergeCell ref="A12:B12"/>
    <mergeCell ref="A13:B13"/>
    <mergeCell ref="A22:G22"/>
    <mergeCell ref="A1:G1"/>
    <mergeCell ref="A2:G2"/>
    <mergeCell ref="A3:G3"/>
    <mergeCell ref="A5:G5"/>
    <mergeCell ref="C7:F7"/>
    <mergeCell ref="C8:F8"/>
    <mergeCell ref="C9:F9"/>
  </mergeCells>
  <phoneticPr fontId="1" type="noConversion"/>
  <dataValidations count="4">
    <dataValidation type="list" allowBlank="1" showInputMessage="1" showErrorMessage="1" sqref="B38 B75 B82 B84">
      <formula1>$B$107:$B$108</formula1>
    </dataValidation>
    <dataValidation type="list" allowBlank="1" showInputMessage="1" showErrorMessage="1" sqref="B59:B60 B62:B64 B57 B76:B77 B46:B47 B71 B83 B85:B89">
      <formula1>$B$102:$B$104</formula1>
    </dataValidation>
    <dataValidation type="list" allowBlank="1" showInputMessage="1" showErrorMessage="1" sqref="B56 B72 B36 B33 B40:B42 B67 B24:B26 B44 B28:B31 B17:B21 B74">
      <formula1>$B$95:$B$99</formula1>
    </dataValidation>
    <dataValidation type="list" allowBlank="1" showInputMessage="1" showErrorMessage="1" sqref="B34:B35 B66 B37 B50 B52 B54 B68:B69">
      <formula1>$B$111:$B$115</formula1>
    </dataValidation>
  </dataValidations>
  <pageMargins left="0.75" right="0.75" top="1" bottom="1" header="0.5" footer="0.5"/>
  <pageSetup scale="76" orientation="landscape" r:id="rId1"/>
  <headerFooter alignWithMargins="0"/>
  <rowBreaks count="1" manualBreakCount="1">
    <brk id="92" max="4" man="1"/>
  </rowBreaks>
  <colBreaks count="1" manualBreakCount="1">
    <brk id="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B16" sqref="B16"/>
    </sheetView>
  </sheetViews>
  <sheetFormatPr defaultRowHeight="12.75" x14ac:dyDescent="0.2"/>
  <cols>
    <col min="1" max="1" width="61.85546875" customWidth="1"/>
    <col min="2" max="2" width="18" bestFit="1" customWidth="1"/>
    <col min="3" max="3" width="24" customWidth="1"/>
  </cols>
  <sheetData>
    <row r="1" spans="1:6" ht="20.25" x14ac:dyDescent="0.3">
      <c r="A1" s="115" t="s">
        <v>0</v>
      </c>
      <c r="B1" s="115"/>
      <c r="C1" s="115"/>
      <c r="D1" s="115"/>
      <c r="E1" s="115"/>
      <c r="F1" s="115"/>
    </row>
    <row r="2" spans="1:6" ht="20.25" x14ac:dyDescent="0.3">
      <c r="A2" s="115" t="s">
        <v>1</v>
      </c>
      <c r="B2" s="115"/>
      <c r="C2" s="115"/>
      <c r="D2" s="115"/>
      <c r="E2" s="115"/>
      <c r="F2" s="115"/>
    </row>
    <row r="3" spans="1:6" ht="20.25" x14ac:dyDescent="0.3">
      <c r="A3" s="115" t="s">
        <v>2</v>
      </c>
      <c r="B3" s="115"/>
      <c r="C3" s="115"/>
      <c r="D3" s="115"/>
      <c r="E3" s="115"/>
      <c r="F3" s="115"/>
    </row>
    <row r="4" spans="1:6" x14ac:dyDescent="0.2">
      <c r="A4" s="32"/>
      <c r="B4" s="32"/>
      <c r="C4" s="32"/>
      <c r="D4" s="32"/>
      <c r="E4" s="32"/>
      <c r="F4" s="32"/>
    </row>
    <row r="5" spans="1:6" ht="18" x14ac:dyDescent="0.25">
      <c r="A5" s="116" t="s">
        <v>45</v>
      </c>
      <c r="B5" s="116"/>
      <c r="C5" s="116"/>
      <c r="D5" s="116"/>
      <c r="E5" s="116"/>
      <c r="F5" s="116"/>
    </row>
    <row r="6" spans="1:6" x14ac:dyDescent="0.2">
      <c r="A6" s="32"/>
      <c r="B6" s="32"/>
      <c r="C6" s="32"/>
      <c r="D6" s="32"/>
      <c r="E6" s="32"/>
      <c r="F6" s="32"/>
    </row>
    <row r="7" spans="1:6" x14ac:dyDescent="0.2">
      <c r="A7" s="32"/>
      <c r="B7" s="45" t="s">
        <v>4</v>
      </c>
      <c r="C7" s="117" t="e">
        <f>IF('Progress Report Evaluation'!D7:F7="","",'Progress Report Evaluation'!D7:F7)</f>
        <v>#VALUE!</v>
      </c>
      <c r="D7" s="118"/>
      <c r="E7" s="118"/>
      <c r="F7" s="46"/>
    </row>
    <row r="8" spans="1:6" x14ac:dyDescent="0.2">
      <c r="A8" s="32"/>
      <c r="B8" s="45" t="s">
        <v>5</v>
      </c>
      <c r="C8" s="114" t="e">
        <f>IF('Progress Report Evaluation'!D8:F8="","",'Progress Report Evaluation'!D8:F8)</f>
        <v>#VALUE!</v>
      </c>
      <c r="D8" s="114"/>
      <c r="E8" s="114"/>
      <c r="F8" s="46"/>
    </row>
    <row r="9" spans="1:6" x14ac:dyDescent="0.2">
      <c r="A9" s="32"/>
      <c r="B9" s="45" t="s">
        <v>6</v>
      </c>
      <c r="C9" s="114" t="e">
        <f>IF('Progress Report Evaluation'!D9:F9="","",'Progress Report Evaluation'!D9:F9)</f>
        <v>#VALUE!</v>
      </c>
      <c r="D9" s="114"/>
      <c r="E9" s="114"/>
      <c r="F9" s="46"/>
    </row>
    <row r="10" spans="1:6" x14ac:dyDescent="0.2">
      <c r="A10" s="32"/>
      <c r="B10" s="45" t="s">
        <v>7</v>
      </c>
      <c r="C10" s="114" t="e">
        <f>IF('Progress Report Evaluation'!D10:F10="","",'Progress Report Evaluation'!D10:F10)</f>
        <v>#VALUE!</v>
      </c>
      <c r="D10" s="114"/>
      <c r="E10" s="114"/>
      <c r="F10" s="46"/>
    </row>
    <row r="11" spans="1:6" x14ac:dyDescent="0.2">
      <c r="A11" s="32"/>
      <c r="B11" s="45" t="s">
        <v>8</v>
      </c>
      <c r="C11" s="114" t="e">
        <f>IF('Progress Report Evaluation'!D11:F11="","",'Progress Report Evaluation'!D11:F11)</f>
        <v>#VALUE!</v>
      </c>
      <c r="D11" s="114"/>
      <c r="E11" s="114"/>
      <c r="F11" s="46"/>
    </row>
    <row r="12" spans="1:6" x14ac:dyDescent="0.2">
      <c r="A12" s="32"/>
      <c r="B12" s="45" t="s">
        <v>9</v>
      </c>
      <c r="C12" s="114" t="e">
        <f>IF('Progress Report Evaluation'!D12:F12="","",'Progress Report Evaluation'!D12:F12)</f>
        <v>#VALUE!</v>
      </c>
      <c r="D12" s="114"/>
      <c r="E12" s="114"/>
      <c r="F12" s="46"/>
    </row>
    <row r="13" spans="1:6" x14ac:dyDescent="0.2">
      <c r="A13" s="32"/>
      <c r="B13" s="45" t="s">
        <v>10</v>
      </c>
      <c r="C13" s="114" t="e">
        <f>IF('Progress Report Evaluation'!D13:F13="","",'Progress Report Evaluation'!D13:F13)</f>
        <v>#VALUE!</v>
      </c>
      <c r="D13" s="114"/>
      <c r="E13" s="114"/>
      <c r="F13" s="46"/>
    </row>
    <row r="14" spans="1:6" ht="13.5" thickBot="1" x14ac:dyDescent="0.25">
      <c r="A14" s="32"/>
      <c r="B14" s="32"/>
      <c r="C14" s="32"/>
      <c r="D14" s="32"/>
      <c r="E14" s="32"/>
      <c r="F14" s="32"/>
    </row>
    <row r="15" spans="1:6" ht="55.5" thickTop="1" x14ac:dyDescent="0.25">
      <c r="A15" s="40" t="s">
        <v>45</v>
      </c>
      <c r="B15" s="43" t="s">
        <v>68</v>
      </c>
      <c r="C15" s="49" t="s">
        <v>69</v>
      </c>
      <c r="D15" s="58" t="s">
        <v>75</v>
      </c>
    </row>
    <row r="16" spans="1:6" s="74" customFormat="1" ht="18.75" x14ac:dyDescent="0.3">
      <c r="A16" s="73" t="s">
        <v>76</v>
      </c>
      <c r="B16" s="78"/>
      <c r="C16" s="75" t="s">
        <v>70</v>
      </c>
      <c r="D16" s="59" t="str">
        <f t="shared" ref="D16:D25" si="0">IF(((B16&lt;&gt;"") = (C16&lt;&gt;"")),"","Error!")</f>
        <v>Error!</v>
      </c>
    </row>
    <row r="17" spans="1:4" ht="15.75" x14ac:dyDescent="0.25">
      <c r="A17" s="41" t="s">
        <v>82</v>
      </c>
      <c r="B17" s="55"/>
      <c r="C17" s="50" t="s">
        <v>70</v>
      </c>
      <c r="D17" s="59" t="str">
        <f t="shared" si="0"/>
        <v>Error!</v>
      </c>
    </row>
    <row r="18" spans="1:4" ht="15.75" x14ac:dyDescent="0.25">
      <c r="A18" s="41" t="s">
        <v>79</v>
      </c>
      <c r="B18" s="55"/>
      <c r="C18" s="50" t="s">
        <v>70</v>
      </c>
      <c r="D18" s="59" t="str">
        <f t="shared" si="0"/>
        <v>Error!</v>
      </c>
    </row>
    <row r="19" spans="1:4" ht="15.75" x14ac:dyDescent="0.25">
      <c r="A19" s="76" t="s">
        <v>81</v>
      </c>
      <c r="B19" s="64"/>
      <c r="C19" s="65"/>
      <c r="D19" s="71" t="str">
        <f t="shared" si="0"/>
        <v/>
      </c>
    </row>
    <row r="20" spans="1:4" ht="15.75" x14ac:dyDescent="0.25">
      <c r="A20" s="77" t="s">
        <v>80</v>
      </c>
      <c r="B20" s="64"/>
      <c r="C20" s="65"/>
      <c r="D20" s="71" t="str">
        <f t="shared" si="0"/>
        <v/>
      </c>
    </row>
    <row r="21" spans="1:4" ht="15.75" x14ac:dyDescent="0.25">
      <c r="A21" s="41" t="s">
        <v>39</v>
      </c>
      <c r="B21" s="55"/>
      <c r="C21" s="50" t="s">
        <v>70</v>
      </c>
      <c r="D21" s="59" t="str">
        <f t="shared" si="0"/>
        <v>Error!</v>
      </c>
    </row>
    <row r="22" spans="1:4" ht="15.75" x14ac:dyDescent="0.25">
      <c r="A22" s="41" t="s">
        <v>30</v>
      </c>
      <c r="B22" s="55"/>
      <c r="C22" s="50" t="s">
        <v>70</v>
      </c>
      <c r="D22" s="59" t="str">
        <f>IF(((B22&lt;&gt;"") = (C22&lt;&gt;"")),"","Error!")</f>
        <v>Error!</v>
      </c>
    </row>
    <row r="23" spans="1:4" ht="15.75" x14ac:dyDescent="0.25">
      <c r="A23" s="41" t="s">
        <v>46</v>
      </c>
      <c r="B23" s="55"/>
      <c r="C23" s="50" t="s">
        <v>70</v>
      </c>
      <c r="D23" s="59" t="str">
        <f t="shared" si="0"/>
        <v>Error!</v>
      </c>
    </row>
    <row r="24" spans="1:4" ht="15.75" x14ac:dyDescent="0.25">
      <c r="A24" s="41" t="s">
        <v>47</v>
      </c>
      <c r="B24" s="55"/>
      <c r="C24" s="50" t="s">
        <v>70</v>
      </c>
      <c r="D24" s="59" t="str">
        <f t="shared" si="0"/>
        <v>Error!</v>
      </c>
    </row>
    <row r="25" spans="1:4" ht="15.75" x14ac:dyDescent="0.25">
      <c r="A25" s="42" t="s">
        <v>48</v>
      </c>
      <c r="B25" s="55"/>
      <c r="C25" s="50" t="s">
        <v>70</v>
      </c>
      <c r="D25" s="59" t="str">
        <f t="shared" si="0"/>
        <v>Error!</v>
      </c>
    </row>
    <row r="26" spans="1:4" ht="15.75" x14ac:dyDescent="0.25">
      <c r="A26" s="42" t="s">
        <v>49</v>
      </c>
      <c r="B26" s="55"/>
      <c r="C26" s="50" t="s">
        <v>70</v>
      </c>
      <c r="D26" s="59" t="str">
        <f>IF(((B26&lt;&gt;"") = (C26&lt;&gt;"")),"","Error!")</f>
        <v>Error!</v>
      </c>
    </row>
    <row r="27" spans="1:4" ht="15.75" x14ac:dyDescent="0.25">
      <c r="A27" s="70" t="s">
        <v>50</v>
      </c>
      <c r="B27" s="79"/>
      <c r="C27" s="80"/>
      <c r="D27" s="81"/>
    </row>
    <row r="28" spans="1:4" ht="15.75" x14ac:dyDescent="0.25">
      <c r="A28" s="72" t="s">
        <v>51</v>
      </c>
      <c r="B28" s="66"/>
      <c r="C28" s="65"/>
      <c r="D28" s="71" t="str">
        <f t="shared" ref="D28:D54" si="1">IF(((B28&lt;&gt;"") = (C28&lt;&gt;"")),"","Error!")</f>
        <v/>
      </c>
    </row>
    <row r="29" spans="1:4" ht="15.75" x14ac:dyDescent="0.25">
      <c r="A29" s="72" t="s">
        <v>52</v>
      </c>
      <c r="B29" s="66"/>
      <c r="C29" s="65"/>
      <c r="D29" s="71" t="str">
        <f t="shared" si="1"/>
        <v/>
      </c>
    </row>
    <row r="30" spans="1:4" ht="15.75" x14ac:dyDescent="0.25">
      <c r="A30" s="72" t="s">
        <v>53</v>
      </c>
      <c r="B30" s="66"/>
      <c r="C30" s="65"/>
      <c r="D30" s="71" t="str">
        <f t="shared" si="1"/>
        <v/>
      </c>
    </row>
    <row r="31" spans="1:4" ht="15.75" x14ac:dyDescent="0.25">
      <c r="A31" s="72" t="s">
        <v>54</v>
      </c>
      <c r="B31" s="66"/>
      <c r="C31" s="65"/>
      <c r="D31" s="71" t="str">
        <f t="shared" si="1"/>
        <v/>
      </c>
    </row>
    <row r="32" spans="1:4" ht="15.75" x14ac:dyDescent="0.25">
      <c r="A32" s="72" t="s">
        <v>55</v>
      </c>
      <c r="B32" s="66"/>
      <c r="C32" s="65"/>
      <c r="D32" s="71" t="str">
        <f t="shared" si="1"/>
        <v/>
      </c>
    </row>
    <row r="33" spans="1:4" ht="15.75" x14ac:dyDescent="0.25">
      <c r="A33" s="72" t="s">
        <v>56</v>
      </c>
      <c r="B33" s="66"/>
      <c r="C33" s="65"/>
      <c r="D33" s="71" t="str">
        <f t="shared" si="1"/>
        <v/>
      </c>
    </row>
    <row r="34" spans="1:4" ht="15.75" x14ac:dyDescent="0.25">
      <c r="A34" s="72" t="s">
        <v>57</v>
      </c>
      <c r="B34" s="66"/>
      <c r="C34" s="65"/>
      <c r="D34" s="71" t="str">
        <f t="shared" si="1"/>
        <v/>
      </c>
    </row>
    <row r="35" spans="1:4" ht="15.75" x14ac:dyDescent="0.25">
      <c r="A35" s="70" t="s">
        <v>58</v>
      </c>
      <c r="B35" s="82"/>
      <c r="C35" s="83"/>
      <c r="D35" s="84"/>
    </row>
    <row r="36" spans="1:4" ht="15.75" x14ac:dyDescent="0.25">
      <c r="A36" s="72" t="s">
        <v>59</v>
      </c>
      <c r="B36" s="66"/>
      <c r="C36" s="65"/>
      <c r="D36" s="71" t="str">
        <f t="shared" si="1"/>
        <v/>
      </c>
    </row>
    <row r="37" spans="1:4" ht="15.75" x14ac:dyDescent="0.25">
      <c r="A37" s="72" t="s">
        <v>60</v>
      </c>
      <c r="B37" s="66"/>
      <c r="C37" s="65"/>
      <c r="D37" s="71" t="str">
        <f t="shared" si="1"/>
        <v/>
      </c>
    </row>
    <row r="38" spans="1:4" ht="15.75" x14ac:dyDescent="0.25">
      <c r="A38" s="72" t="s">
        <v>61</v>
      </c>
      <c r="B38" s="66"/>
      <c r="C38" s="65"/>
      <c r="D38" s="71" t="str">
        <f t="shared" si="1"/>
        <v/>
      </c>
    </row>
    <row r="39" spans="1:4" ht="15.75" x14ac:dyDescent="0.25">
      <c r="A39" s="72" t="s">
        <v>62</v>
      </c>
      <c r="B39" s="66"/>
      <c r="C39" s="65"/>
      <c r="D39" s="71" t="str">
        <f t="shared" si="1"/>
        <v/>
      </c>
    </row>
    <row r="40" spans="1:4" ht="15.75" x14ac:dyDescent="0.25">
      <c r="A40" s="72" t="s">
        <v>63</v>
      </c>
      <c r="B40" s="66"/>
      <c r="C40" s="65"/>
      <c r="D40" s="71" t="str">
        <f t="shared" si="1"/>
        <v/>
      </c>
    </row>
    <row r="41" spans="1:4" ht="15.75" x14ac:dyDescent="0.25">
      <c r="A41" s="72" t="s">
        <v>64</v>
      </c>
      <c r="B41" s="66"/>
      <c r="C41" s="65"/>
      <c r="D41" s="71" t="str">
        <f t="shared" si="1"/>
        <v/>
      </c>
    </row>
    <row r="42" spans="1:4" ht="15.75" x14ac:dyDescent="0.25">
      <c r="A42" s="72" t="s">
        <v>65</v>
      </c>
      <c r="B42" s="66"/>
      <c r="C42" s="65"/>
      <c r="D42" s="71" t="str">
        <f t="shared" si="1"/>
        <v/>
      </c>
    </row>
    <row r="43" spans="1:4" ht="15.75" x14ac:dyDescent="0.25">
      <c r="A43" s="41" t="s">
        <v>66</v>
      </c>
      <c r="B43" s="55"/>
      <c r="C43" s="50" t="s">
        <v>70</v>
      </c>
      <c r="D43" s="59" t="str">
        <f t="shared" si="1"/>
        <v>Error!</v>
      </c>
    </row>
    <row r="44" spans="1:4" ht="15.75" x14ac:dyDescent="0.25">
      <c r="A44" s="41" t="s">
        <v>17</v>
      </c>
      <c r="B44" s="55"/>
      <c r="C44" s="50" t="s">
        <v>70</v>
      </c>
      <c r="D44" s="59" t="str">
        <f t="shared" si="1"/>
        <v>Error!</v>
      </c>
    </row>
    <row r="45" spans="1:4" ht="16.5" thickBot="1" x14ac:dyDescent="0.3">
      <c r="A45" s="44" t="s">
        <v>67</v>
      </c>
      <c r="B45" s="57"/>
      <c r="C45" s="51" t="s">
        <v>70</v>
      </c>
      <c r="D45" s="60" t="str">
        <f t="shared" si="1"/>
        <v>Error!</v>
      </c>
    </row>
    <row r="46" spans="1:4" ht="16.5" thickTop="1" x14ac:dyDescent="0.25">
      <c r="A46" s="47" t="s">
        <v>19</v>
      </c>
      <c r="B46" s="56"/>
      <c r="C46" s="52"/>
      <c r="D46" s="61"/>
    </row>
    <row r="47" spans="1:4" ht="15.75" x14ac:dyDescent="0.25">
      <c r="A47" s="48" t="s">
        <v>71</v>
      </c>
      <c r="B47" s="55"/>
      <c r="C47" s="53" t="s">
        <v>70</v>
      </c>
      <c r="D47" s="59" t="str">
        <f t="shared" si="1"/>
        <v>Error!</v>
      </c>
    </row>
    <row r="48" spans="1:4" ht="15.75" x14ac:dyDescent="0.25">
      <c r="A48" s="48" t="s">
        <v>72</v>
      </c>
      <c r="B48" s="55"/>
      <c r="C48" s="53" t="s">
        <v>70</v>
      </c>
      <c r="D48" s="59" t="str">
        <f t="shared" si="1"/>
        <v>Error!</v>
      </c>
    </row>
    <row r="49" spans="1:4" ht="15.75" x14ac:dyDescent="0.25">
      <c r="A49" s="48" t="s">
        <v>73</v>
      </c>
      <c r="B49" s="55"/>
      <c r="C49" s="53" t="s">
        <v>70</v>
      </c>
      <c r="D49" s="59" t="str">
        <f t="shared" si="1"/>
        <v>Error!</v>
      </c>
    </row>
    <row r="50" spans="1:4" ht="15.75" x14ac:dyDescent="0.25">
      <c r="A50" s="63" t="s">
        <v>74</v>
      </c>
      <c r="B50" s="64"/>
      <c r="C50" s="65"/>
      <c r="D50" s="59" t="str">
        <f t="shared" si="1"/>
        <v/>
      </c>
    </row>
    <row r="51" spans="1:4" ht="15.75" x14ac:dyDescent="0.25">
      <c r="A51" s="63" t="s">
        <v>74</v>
      </c>
      <c r="B51" s="66"/>
      <c r="C51" s="65"/>
      <c r="D51" s="59" t="str">
        <f t="shared" si="1"/>
        <v/>
      </c>
    </row>
    <row r="52" spans="1:4" ht="15.75" x14ac:dyDescent="0.25">
      <c r="A52" s="63" t="s">
        <v>74</v>
      </c>
      <c r="B52" s="66"/>
      <c r="C52" s="65"/>
      <c r="D52" s="59" t="str">
        <f t="shared" si="1"/>
        <v/>
      </c>
    </row>
    <row r="53" spans="1:4" ht="15.75" x14ac:dyDescent="0.25">
      <c r="A53" s="63" t="s">
        <v>74</v>
      </c>
      <c r="B53" s="66"/>
      <c r="C53" s="65"/>
      <c r="D53" s="59" t="str">
        <f t="shared" si="1"/>
        <v/>
      </c>
    </row>
    <row r="54" spans="1:4" ht="16.5" thickBot="1" x14ac:dyDescent="0.3">
      <c r="A54" s="67" t="s">
        <v>74</v>
      </c>
      <c r="B54" s="68"/>
      <c r="C54" s="69"/>
      <c r="D54" s="62" t="str">
        <f t="shared" si="1"/>
        <v/>
      </c>
    </row>
    <row r="55" spans="1:4" ht="13.5" thickTop="1" x14ac:dyDescent="0.2"/>
  </sheetData>
  <sheetProtection sheet="1" objects="1" scenarios="1" selectLockedCells="1"/>
  <mergeCells count="11">
    <mergeCell ref="C8:E8"/>
    <mergeCell ref="A1:F1"/>
    <mergeCell ref="A2:F2"/>
    <mergeCell ref="A3:F3"/>
    <mergeCell ref="A5:F5"/>
    <mergeCell ref="C7:E7"/>
    <mergeCell ref="C9:E9"/>
    <mergeCell ref="C10:E10"/>
    <mergeCell ref="C11:E11"/>
    <mergeCell ref="C12:E12"/>
    <mergeCell ref="C13:E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E1" sqref="E1"/>
    </sheetView>
  </sheetViews>
  <sheetFormatPr defaultRowHeight="12.75" x14ac:dyDescent="0.2"/>
  <cols>
    <col min="2" max="2" width="38.7109375" bestFit="1" customWidth="1"/>
    <col min="3" max="3" width="9.85546875" customWidth="1"/>
    <col min="4" max="4" width="22" customWidth="1"/>
    <col min="5" max="5" width="9.85546875" customWidth="1"/>
  </cols>
  <sheetData>
    <row r="1" spans="2:5" ht="18" x14ac:dyDescent="0.25">
      <c r="B1" s="124" t="s">
        <v>99</v>
      </c>
      <c r="C1" s="124"/>
      <c r="D1" s="124"/>
    </row>
    <row r="2" spans="2:5" ht="13.5" thickBot="1" x14ac:dyDescent="0.25"/>
    <row r="3" spans="2:5" ht="39" thickBot="1" x14ac:dyDescent="0.25">
      <c r="B3" s="85"/>
      <c r="C3" s="87" t="s">
        <v>83</v>
      </c>
      <c r="D3" s="88" t="s">
        <v>95</v>
      </c>
      <c r="E3" s="86"/>
    </row>
    <row r="4" spans="2:5" ht="13.5" thickBot="1" x14ac:dyDescent="0.25">
      <c r="B4" s="89" t="s">
        <v>92</v>
      </c>
      <c r="C4" s="132" t="s">
        <v>102</v>
      </c>
      <c r="D4" s="133"/>
      <c r="E4" s="86"/>
    </row>
    <row r="5" spans="2:5" x14ac:dyDescent="0.2">
      <c r="B5" s="90" t="s">
        <v>76</v>
      </c>
      <c r="C5" s="93" t="s">
        <v>93</v>
      </c>
      <c r="D5" s="93" t="s">
        <v>94</v>
      </c>
    </row>
    <row r="6" spans="2:5" x14ac:dyDescent="0.2">
      <c r="B6" s="90" t="s">
        <v>84</v>
      </c>
      <c r="C6" s="94" t="s">
        <v>93</v>
      </c>
      <c r="D6" s="94" t="s">
        <v>94</v>
      </c>
    </row>
    <row r="7" spans="2:5" x14ac:dyDescent="0.2">
      <c r="B7" s="90" t="s">
        <v>77</v>
      </c>
      <c r="C7" s="127"/>
      <c r="D7" s="125" t="s">
        <v>96</v>
      </c>
    </row>
    <row r="8" spans="2:5" x14ac:dyDescent="0.2">
      <c r="B8" s="100" t="s">
        <v>78</v>
      </c>
      <c r="C8" s="127"/>
      <c r="D8" s="125"/>
    </row>
    <row r="9" spans="2:5" ht="13.5" thickBot="1" x14ac:dyDescent="0.25">
      <c r="B9" s="100" t="s">
        <v>85</v>
      </c>
      <c r="C9" s="128"/>
      <c r="D9" s="126"/>
    </row>
    <row r="10" spans="2:5" ht="13.5" thickBot="1" x14ac:dyDescent="0.25">
      <c r="B10" s="91" t="s">
        <v>86</v>
      </c>
      <c r="C10" s="134" t="s">
        <v>102</v>
      </c>
      <c r="D10" s="135"/>
    </row>
    <row r="11" spans="2:5" x14ac:dyDescent="0.2">
      <c r="B11" s="90" t="s">
        <v>39</v>
      </c>
      <c r="C11" s="129" t="s">
        <v>97</v>
      </c>
      <c r="D11" s="136" t="s">
        <v>98</v>
      </c>
    </row>
    <row r="12" spans="2:5" x14ac:dyDescent="0.2">
      <c r="B12" s="90" t="s">
        <v>30</v>
      </c>
      <c r="C12" s="130"/>
      <c r="D12" s="137"/>
    </row>
    <row r="13" spans="2:5" x14ac:dyDescent="0.2">
      <c r="B13" s="90" t="s">
        <v>15</v>
      </c>
      <c r="C13" s="130"/>
      <c r="D13" s="137"/>
    </row>
    <row r="14" spans="2:5" x14ac:dyDescent="0.2">
      <c r="B14" s="90" t="s">
        <v>16</v>
      </c>
      <c r="C14" s="130"/>
      <c r="D14" s="137"/>
    </row>
    <row r="15" spans="2:5" ht="13.5" thickBot="1" x14ac:dyDescent="0.25">
      <c r="B15" s="90" t="s">
        <v>87</v>
      </c>
      <c r="C15" s="131"/>
      <c r="D15" s="138"/>
    </row>
    <row r="16" spans="2:5" ht="13.5" thickBot="1" x14ac:dyDescent="0.25">
      <c r="B16" s="91" t="s">
        <v>67</v>
      </c>
      <c r="C16" s="95"/>
      <c r="D16" s="98" t="s">
        <v>100</v>
      </c>
    </row>
    <row r="17" spans="2:4" ht="13.5" thickBot="1" x14ac:dyDescent="0.25">
      <c r="B17" s="92" t="s">
        <v>19</v>
      </c>
      <c r="C17" s="119" t="s">
        <v>102</v>
      </c>
      <c r="D17" s="120"/>
    </row>
    <row r="18" spans="2:4" x14ac:dyDescent="0.2">
      <c r="B18" s="90" t="s">
        <v>88</v>
      </c>
      <c r="C18" s="99"/>
      <c r="D18" s="121" t="s">
        <v>101</v>
      </c>
    </row>
    <row r="19" spans="2:4" x14ac:dyDescent="0.2">
      <c r="B19" s="90" t="s">
        <v>89</v>
      </c>
      <c r="C19" s="96"/>
      <c r="D19" s="122"/>
    </row>
    <row r="20" spans="2:4" x14ac:dyDescent="0.2">
      <c r="B20" s="90" t="s">
        <v>90</v>
      </c>
      <c r="C20" s="96"/>
      <c r="D20" s="122"/>
    </row>
    <row r="21" spans="2:4" ht="13.5" thickBot="1" x14ac:dyDescent="0.25">
      <c r="B21" s="101" t="s">
        <v>91</v>
      </c>
      <c r="C21" s="97"/>
      <c r="D21" s="123"/>
    </row>
  </sheetData>
  <sheetProtection sheet="1" objects="1" scenarios="1" selectLockedCells="1"/>
  <mergeCells count="9">
    <mergeCell ref="C17:D17"/>
    <mergeCell ref="D18:D21"/>
    <mergeCell ref="B1:D1"/>
    <mergeCell ref="D7:D9"/>
    <mergeCell ref="C7:C9"/>
    <mergeCell ref="C11:C15"/>
    <mergeCell ref="C4:D4"/>
    <mergeCell ref="C10:D10"/>
    <mergeCell ref="D11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Progress Report Evaluation</vt:lpstr>
      <vt:lpstr>Progress Report Checklist</vt:lpstr>
      <vt:lpstr>Organization Progress Report</vt:lpstr>
      <vt:lpstr>'Progress Report Evaluation'!Print_Area</vt:lpstr>
    </vt:vector>
  </TitlesOfParts>
  <Company>UPRM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Vega</dc:creator>
  <cp:lastModifiedBy>fvega</cp:lastModifiedBy>
  <cp:lastPrinted>2007-10-10T14:27:17Z</cp:lastPrinted>
  <dcterms:created xsi:type="dcterms:W3CDTF">2007-05-20T21:48:35Z</dcterms:created>
  <dcterms:modified xsi:type="dcterms:W3CDTF">2014-02-26T03:57:25Z</dcterms:modified>
</cp:coreProperties>
</file>